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330" windowWidth="15195" windowHeight="9885" activeTab="0"/>
  </bookViews>
  <sheets>
    <sheet name="R. Leopoldo H. e R. Günther Löw" sheetId="1" r:id="rId1"/>
  </sheets>
  <definedNames>
    <definedName name="_xlnm.Print_Area" localSheetId="0">'R. Leopoldo H. e R. Günther Löw'!$A$1:$L$38</definedName>
    <definedName name="ORÇAMENTO.BancoRef" hidden="1">'R. Leopoldo H. e R. Günther Löw'!$F$8</definedName>
    <definedName name="REFERENCIA.Descricao" hidden="1">IF(ISNUMBER('R. Leopoldo H. e R. Günther Löw'!$AF1),OFFSET(INDIRECT(ORÇAMENTO.BancoRef),'R. Leopoldo H. e R. Günther Löw'!$AF1-1,3,1),'R. Leopoldo H. e R. Günther Löw'!$AF1)</definedName>
  </definedNames>
  <calcPr fullCalcOnLoad="1"/>
</workbook>
</file>

<file path=xl/sharedStrings.xml><?xml version="1.0" encoding="utf-8"?>
<sst xmlns="http://schemas.openxmlformats.org/spreadsheetml/2006/main" count="55" uniqueCount="44">
  <si>
    <t>Item</t>
  </si>
  <si>
    <t>Descrição</t>
  </si>
  <si>
    <t>Quant</t>
  </si>
  <si>
    <t xml:space="preserve">PLANILHA ORÇAMENTARIA </t>
  </si>
  <si>
    <t>Un.</t>
  </si>
  <si>
    <t>m</t>
  </si>
  <si>
    <t>1.1</t>
  </si>
  <si>
    <t>1.2</t>
  </si>
  <si>
    <t>m²</t>
  </si>
  <si>
    <t>PROPONENTE: MUNICÍPIO DE IJUÍ - Poder Executivo</t>
  </si>
  <si>
    <t>VALOR UNITÁRIO</t>
  </si>
  <si>
    <t>EMPREENDIMENTO: EXECUÇÃO DE PAVIMENTAÇÃO DE BLOCO DE CONCRETO INTERTRAVADO</t>
  </si>
  <si>
    <t>RESPONSÁVEL TÉCNICO:  LAURA AUGUSTA DREWS THOMAS</t>
  </si>
  <si>
    <t>CREA/RS: 167045</t>
  </si>
  <si>
    <t>SINAPI</t>
  </si>
  <si>
    <t>LAURA AUGUSTA DREWS THOMAS</t>
  </si>
  <si>
    <t>ENGENHEIRA CIVIL</t>
  </si>
  <si>
    <t>SEM BDI</t>
  </si>
  <si>
    <t>COM BDI</t>
  </si>
  <si>
    <t>BDI</t>
  </si>
  <si>
    <t>m³</t>
  </si>
  <si>
    <t>TOTAL</t>
  </si>
  <si>
    <t>MÃO DE OBRA</t>
  </si>
  <si>
    <t>MATERIAL</t>
  </si>
  <si>
    <t>VALOR TOTAL DA OBRA</t>
  </si>
  <si>
    <t>Secretaria Municipal de Desenvolvimento Urbano</t>
  </si>
  <si>
    <t>MUNICÍPIO DE IJUÍ – PODER EXECUTIVO</t>
  </si>
  <si>
    <t>LASTRO COM MATERIAL GRANULAR (PEDRA BRITADA N. 1 E PEDRA BRITADA N. 2), APLICADO EM PISOS OU LAJES SOBRE SOLO, ESPESSURA DE 10 CM. AF_07/2019.</t>
  </si>
  <si>
    <t>ASSENTAMENTO DE GUIA (MEIO-FIO) EM TRECHO RETO, DIMENSÕES 100X15X13X30. AF_06/2016.</t>
  </si>
  <si>
    <t>EXECUÇÃO DE VIA EM PISO INTERTRAVADO, COM BLOCO RETANGULAR COR NATURAL  DE 20 X 10 CM, ESPESSURA 8 CM. AF_12/2015.</t>
  </si>
  <si>
    <t>1.0</t>
  </si>
  <si>
    <t>PAVIMENTAÇÃO DE BLOCO DE CONCRETO INTERTRAVADO</t>
  </si>
  <si>
    <t>VALOR TOTAL c/BDI</t>
  </si>
  <si>
    <t>TOTAL ITEM PAVIMENTO DE BLOCO DE CONCRETO INTERTRAVADO</t>
  </si>
  <si>
    <t>ESCAVAÇÃO MANUAL DE VALA COM PROFUNDIDADE MENOR OU IGUAL A 1,30 M. AF_02/2021</t>
  </si>
  <si>
    <t>TRANSPORTE COM CAMINHÃO BASCULANTE DE 10 M³, EM VIA URBANA PAVIMENTADA, ADICIONAL PARA DMT EXCEDENTE A 30 KM (UNIDADE: M3XKM). AF_07/2020</t>
  </si>
  <si>
    <t>m³xKm</t>
  </si>
  <si>
    <t>1.3</t>
  </si>
  <si>
    <t>1.4</t>
  </si>
  <si>
    <t>1.5</t>
  </si>
  <si>
    <t>1.6</t>
  </si>
  <si>
    <t>REGULARIZAÇÃO E COMPACTAÇÃO DE SUBLEITO DE SOLO PREDOMINANTEMENTE ARG. AF_11/2019.</t>
  </si>
  <si>
    <t>Localização: Rua Leopoldo Hepp e Rua Günther Seifried Löw</t>
  </si>
  <si>
    <t>IJUÍ/RS, 25 de Maio de 2022.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</si>
</sst>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#,##0.00;[Red]#,##0.00"/>
    <numFmt numFmtId="175" formatCode="0.00;[Red]0.00"/>
    <numFmt numFmtId="176" formatCode="#,##0.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&quot;#,##0.00_);[Red]\(&quot;R$&quot;#,##0.00\)"/>
    <numFmt numFmtId="182" formatCode="dd/mm/yy;@"/>
    <numFmt numFmtId="183" formatCode="h:mm;@"/>
    <numFmt numFmtId="184" formatCode="mmm/yyyy"/>
  </numFmts>
  <fonts count="40">
    <font>
      <sz val="10"/>
      <name val="Arial"/>
      <family val="0"/>
    </font>
    <font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53" applyFont="1" applyAlignment="1">
      <alignment/>
    </xf>
    <xf numFmtId="170" fontId="3" fillId="0" borderId="0" xfId="45" applyFont="1" applyAlignment="1">
      <alignment/>
    </xf>
    <xf numFmtId="170" fontId="5" fillId="0" borderId="0" xfId="45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45" applyNumberFormat="1" applyFont="1" applyAlignment="1">
      <alignment/>
    </xf>
    <xf numFmtId="10" fontId="1" fillId="0" borderId="0" xfId="0" applyNumberFormat="1" applyFont="1" applyAlignment="1">
      <alignment/>
    </xf>
    <xf numFmtId="171" fontId="4" fillId="0" borderId="10" xfId="53" applyFont="1" applyBorder="1" applyAlignment="1">
      <alignment horizontal="center"/>
    </xf>
    <xf numFmtId="171" fontId="4" fillId="0" borderId="11" xfId="53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3" fillId="33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0" xfId="49" applyNumberFormat="1" applyFont="1" applyBorder="1" applyAlignment="1" applyProtection="1">
      <alignment/>
      <protection/>
    </xf>
    <xf numFmtId="4" fontId="3" fillId="0" borderId="0" xfId="0" applyNumberFormat="1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166" fontId="4" fillId="0" borderId="16" xfId="45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/>
    </xf>
    <xf numFmtId="171" fontId="3" fillId="0" borderId="15" xfId="53" applyFont="1" applyBorder="1" applyAlignment="1">
      <alignment horizontal="right"/>
    </xf>
    <xf numFmtId="170" fontId="3" fillId="0" borderId="17" xfId="45" applyFont="1" applyBorder="1" applyAlignment="1">
      <alignment horizontal="right"/>
    </xf>
    <xf numFmtId="170" fontId="3" fillId="0" borderId="18" xfId="45" applyFont="1" applyBorder="1" applyAlignment="1">
      <alignment horizontal="right"/>
    </xf>
    <xf numFmtId="166" fontId="3" fillId="0" borderId="19" xfId="45" applyNumberFormat="1" applyFont="1" applyBorder="1" applyAlignment="1">
      <alignment horizontal="right"/>
    </xf>
    <xf numFmtId="166" fontId="3" fillId="0" borderId="20" xfId="45" applyNumberFormat="1" applyFont="1" applyBorder="1" applyAlignment="1">
      <alignment horizontal="right"/>
    </xf>
    <xf numFmtId="166" fontId="3" fillId="0" borderId="21" xfId="45" applyNumberFormat="1" applyFont="1" applyBorder="1" applyAlignment="1">
      <alignment horizontal="right"/>
    </xf>
    <xf numFmtId="166" fontId="3" fillId="0" borderId="14" xfId="45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171" fontId="3" fillId="0" borderId="22" xfId="53" applyFont="1" applyBorder="1" applyAlignment="1">
      <alignment horizontal="right"/>
    </xf>
    <xf numFmtId="170" fontId="3" fillId="0" borderId="24" xfId="45" applyFont="1" applyBorder="1" applyAlignment="1">
      <alignment horizontal="right"/>
    </xf>
    <xf numFmtId="170" fontId="3" fillId="0" borderId="25" xfId="45" applyFont="1" applyBorder="1" applyAlignment="1">
      <alignment horizontal="right"/>
    </xf>
    <xf numFmtId="0" fontId="3" fillId="0" borderId="26" xfId="0" applyFont="1" applyBorder="1" applyAlignment="1">
      <alignment wrapText="1"/>
    </xf>
    <xf numFmtId="171" fontId="3" fillId="0" borderId="14" xfId="53" applyFont="1" applyBorder="1" applyAlignment="1">
      <alignment horizontal="right"/>
    </xf>
    <xf numFmtId="170" fontId="3" fillId="0" borderId="19" xfId="45" applyFont="1" applyBorder="1" applyAlignment="1">
      <alignment horizontal="right"/>
    </xf>
    <xf numFmtId="170" fontId="3" fillId="0" borderId="20" xfId="45" applyFont="1" applyBorder="1" applyAlignment="1">
      <alignment horizontal="right"/>
    </xf>
    <xf numFmtId="166" fontId="3" fillId="0" borderId="26" xfId="45" applyNumberFormat="1" applyFont="1" applyBorder="1" applyAlignment="1">
      <alignment horizontal="right"/>
    </xf>
    <xf numFmtId="166" fontId="3" fillId="0" borderId="17" xfId="45" applyNumberFormat="1" applyFont="1" applyBorder="1" applyAlignment="1">
      <alignment horizontal="right"/>
    </xf>
    <xf numFmtId="0" fontId="3" fillId="0" borderId="21" xfId="0" applyFont="1" applyBorder="1" applyAlignment="1">
      <alignment wrapText="1"/>
    </xf>
    <xf numFmtId="166" fontId="3" fillId="0" borderId="24" xfId="45" applyNumberFormat="1" applyFont="1" applyBorder="1" applyAlignment="1">
      <alignment horizontal="right"/>
    </xf>
    <xf numFmtId="166" fontId="3" fillId="0" borderId="27" xfId="45" applyNumberFormat="1" applyFont="1" applyBorder="1" applyAlignment="1">
      <alignment horizontal="right"/>
    </xf>
    <xf numFmtId="166" fontId="3" fillId="0" borderId="23" xfId="45" applyNumberFormat="1" applyFont="1" applyBorder="1" applyAlignment="1">
      <alignment horizontal="right"/>
    </xf>
    <xf numFmtId="166" fontId="3" fillId="0" borderId="28" xfId="45" applyNumberFormat="1" applyFont="1" applyBorder="1" applyAlignment="1">
      <alignment horizontal="right"/>
    </xf>
    <xf numFmtId="0" fontId="3" fillId="16" borderId="22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6" fontId="4" fillId="0" borderId="0" xfId="45" applyNumberFormat="1" applyFont="1" applyFill="1" applyBorder="1" applyAlignment="1">
      <alignment horizontal="right" vertical="center"/>
    </xf>
    <xf numFmtId="173" fontId="4" fillId="0" borderId="0" xfId="50" applyNumberFormat="1" applyFont="1" applyFill="1" applyBorder="1" applyAlignment="1">
      <alignment horizontal="right" vertical="center"/>
    </xf>
    <xf numFmtId="166" fontId="4" fillId="0" borderId="30" xfId="45" applyNumberFormat="1" applyFont="1" applyBorder="1" applyAlignment="1">
      <alignment horizontal="right" vertical="center"/>
    </xf>
    <xf numFmtId="170" fontId="3" fillId="0" borderId="23" xfId="45" applyFont="1" applyBorder="1" applyAlignment="1">
      <alignment horizontal="right"/>
    </xf>
    <xf numFmtId="170" fontId="4" fillId="32" borderId="16" xfId="45" applyFont="1" applyFill="1" applyBorder="1" applyAlignment="1">
      <alignment horizontal="right" vertical="center"/>
    </xf>
    <xf numFmtId="170" fontId="3" fillId="0" borderId="26" xfId="45" applyFont="1" applyBorder="1" applyAlignment="1">
      <alignment horizontal="right"/>
    </xf>
    <xf numFmtId="170" fontId="3" fillId="0" borderId="21" xfId="45" applyFont="1" applyBorder="1" applyAlignment="1">
      <alignment horizontal="right"/>
    </xf>
    <xf numFmtId="170" fontId="4" fillId="29" borderId="16" xfId="45" applyFont="1" applyFill="1" applyBorder="1" applyAlignment="1">
      <alignment horizontal="center"/>
    </xf>
    <xf numFmtId="170" fontId="4" fillId="0" borderId="16" xfId="45" applyFont="1" applyBorder="1" applyAlignment="1">
      <alignment horizontal="center"/>
    </xf>
    <xf numFmtId="170" fontId="4" fillId="0" borderId="31" xfId="45" applyFont="1" applyBorder="1" applyAlignment="1">
      <alignment horizontal="center"/>
    </xf>
    <xf numFmtId="166" fontId="4" fillId="34" borderId="16" xfId="45" applyNumberFormat="1" applyFont="1" applyFill="1" applyBorder="1" applyAlignment="1">
      <alignment horizontal="center"/>
    </xf>
    <xf numFmtId="166" fontId="4" fillId="34" borderId="31" xfId="45" applyNumberFormat="1" applyFont="1" applyFill="1" applyBorder="1" applyAlignment="1">
      <alignment horizontal="center"/>
    </xf>
    <xf numFmtId="173" fontId="4" fillId="34" borderId="16" xfId="50" applyNumberFormat="1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170" fontId="4" fillId="0" borderId="16" xfId="45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49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170" fontId="3" fillId="35" borderId="33" xfId="45" applyFont="1" applyFill="1" applyBorder="1" applyAlignment="1">
      <alignment horizontal="center"/>
    </xf>
    <xf numFmtId="170" fontId="3" fillId="35" borderId="31" xfId="45" applyFont="1" applyFill="1" applyBorder="1" applyAlignment="1">
      <alignment horizontal="center"/>
    </xf>
    <xf numFmtId="170" fontId="4" fillId="0" borderId="30" xfId="45" applyFont="1" applyBorder="1" applyAlignment="1">
      <alignment horizontal="center"/>
    </xf>
    <xf numFmtId="170" fontId="4" fillId="0" borderId="34" xfId="45" applyFont="1" applyBorder="1" applyAlignment="1">
      <alignment horizontal="center"/>
    </xf>
    <xf numFmtId="171" fontId="4" fillId="0" borderId="34" xfId="53" applyFont="1" applyBorder="1" applyAlignment="1">
      <alignment horizontal="center" vertical="center"/>
    </xf>
    <xf numFmtId="171" fontId="4" fillId="0" borderId="35" xfId="53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1" fontId="4" fillId="0" borderId="13" xfId="53" applyFont="1" applyBorder="1" applyAlignment="1">
      <alignment horizontal="center" vertical="center"/>
    </xf>
    <xf numFmtId="171" fontId="4" fillId="0" borderId="32" xfId="5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" fontId="4" fillId="0" borderId="13" xfId="0" applyNumberFormat="1" applyFont="1" applyBorder="1" applyAlignment="1">
      <alignment horizontal="center" vertical="center"/>
    </xf>
    <xf numFmtId="17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17" fontId="4" fillId="13" borderId="39" xfId="0" applyNumberFormat="1" applyFont="1" applyFill="1" applyBorder="1" applyAlignment="1">
      <alignment horizontal="left" vertical="center"/>
    </xf>
    <xf numFmtId="17" fontId="4" fillId="13" borderId="40" xfId="0" applyNumberFormat="1" applyFont="1" applyFill="1" applyBorder="1" applyAlignment="1">
      <alignment horizontal="left" vertical="center"/>
    </xf>
    <xf numFmtId="17" fontId="4" fillId="13" borderId="35" xfId="0" applyNumberFormat="1" applyFont="1" applyFill="1" applyBorder="1" applyAlignment="1">
      <alignment horizontal="left" vertical="center"/>
    </xf>
    <xf numFmtId="170" fontId="4" fillId="0" borderId="13" xfId="45" applyFont="1" applyBorder="1" applyAlignment="1">
      <alignment horizontal="center" vertical="center" wrapText="1"/>
    </xf>
    <xf numFmtId="170" fontId="4" fillId="0" borderId="28" xfId="45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b val="0"/>
        <i val="0"/>
        <name val="Calibri Light"/>
        <color theme="0" tint="-0.149959996342659"/>
      </font>
      <fill>
        <patternFill>
          <fgColor indexed="64"/>
          <bgColor theme="0" tint="-0.14995999634265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color theme="0" tint="-0.149959996342659"/>
      </font>
      <fill>
        <patternFill>
          <fgColor indexed="64"/>
          <bgColor theme="0" tint="-0.149959996342659"/>
        </patternFill>
      </fill>
      <border>
        <left/>
        <right/>
        <top style="thin"/>
        <bottom style="thin"/>
      </border>
    </dxf>
    <dxf>
      <font>
        <b val="0"/>
        <i val="0"/>
        <color theme="0" tint="-0.149959996342659"/>
      </font>
      <fill>
        <patternFill>
          <fgColor indexed="64"/>
          <bgColor theme="0" tint="-0.149959996342659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9</xdr:row>
      <xdr:rowOff>38100</xdr:rowOff>
    </xdr:from>
    <xdr:to>
      <xdr:col>12</xdr:col>
      <xdr:colOff>9525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954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20" workbookViewId="0" topLeftCell="A4">
      <selection activeCell="F24" sqref="F24"/>
    </sheetView>
  </sheetViews>
  <sheetFormatPr defaultColWidth="9.140625" defaultRowHeight="12.75"/>
  <cols>
    <col min="1" max="1" width="5.57421875" style="2" customWidth="1"/>
    <col min="2" max="2" width="9.00390625" style="2" customWidth="1"/>
    <col min="3" max="3" width="48.140625" style="6" customWidth="1"/>
    <col min="4" max="4" width="7.00390625" style="3" customWidth="1"/>
    <col min="5" max="5" width="10.57421875" style="2" bestFit="1" customWidth="1"/>
    <col min="6" max="6" width="12.28125" style="2" customWidth="1"/>
    <col min="7" max="7" width="13.28125" style="2" customWidth="1"/>
    <col min="8" max="8" width="12.00390625" style="2" customWidth="1"/>
    <col min="9" max="9" width="12.8515625" style="2" customWidth="1"/>
    <col min="10" max="10" width="16.28125" style="2" customWidth="1"/>
    <col min="11" max="11" width="15.57421875" style="2" customWidth="1"/>
    <col min="12" max="12" width="16.57421875" style="2" customWidth="1"/>
    <col min="13" max="13" width="11.28125" style="2" bestFit="1" customWidth="1"/>
    <col min="14" max="14" width="16.57421875" style="2" bestFit="1" customWidth="1"/>
    <col min="15" max="16384" width="9.140625" style="2" customWidth="1"/>
  </cols>
  <sheetData>
    <row r="1" spans="1:12" ht="12.75">
      <c r="A1" s="7"/>
      <c r="B1" s="7"/>
      <c r="C1" s="16"/>
      <c r="D1" s="1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16"/>
      <c r="D2" s="1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7"/>
      <c r="C3" s="29" t="s">
        <v>26</v>
      </c>
      <c r="D3" s="17"/>
      <c r="E3" s="7"/>
      <c r="F3" s="7"/>
      <c r="G3" s="17"/>
      <c r="H3" s="17"/>
      <c r="I3" s="7"/>
      <c r="J3" s="7"/>
      <c r="K3" s="7"/>
      <c r="L3" s="7"/>
    </row>
    <row r="4" spans="1:12" ht="12.75">
      <c r="A4" s="4"/>
      <c r="B4" s="4"/>
      <c r="C4" s="29" t="s">
        <v>25</v>
      </c>
      <c r="D4" s="17"/>
      <c r="E4" s="7"/>
      <c r="F4" s="7"/>
      <c r="G4" s="17"/>
      <c r="H4" s="17"/>
      <c r="I4" s="7"/>
      <c r="J4" s="7"/>
      <c r="K4" s="7"/>
      <c r="L4" s="7"/>
    </row>
    <row r="5" spans="1:12" ht="12.75">
      <c r="A5" s="7"/>
      <c r="B5" s="7"/>
      <c r="C5" s="7"/>
      <c r="D5" s="17"/>
      <c r="E5" s="7"/>
      <c r="F5" s="7"/>
      <c r="G5" s="7"/>
      <c r="H5" s="7"/>
      <c r="I5" s="7"/>
      <c r="J5" s="7"/>
      <c r="K5" s="7"/>
      <c r="L5" s="7"/>
    </row>
    <row r="6" spans="1:12" ht="12.75">
      <c r="A6" s="7"/>
      <c r="B6" s="7"/>
      <c r="C6" s="16"/>
      <c r="D6" s="17"/>
      <c r="E6" s="7"/>
      <c r="F6" s="7"/>
      <c r="G6" s="7"/>
      <c r="H6" s="7"/>
      <c r="I6" s="7"/>
      <c r="J6" s="7"/>
      <c r="K6" s="7"/>
      <c r="L6" s="7"/>
    </row>
    <row r="7" spans="1:12" ht="12.75">
      <c r="A7" s="85" t="s">
        <v>3</v>
      </c>
      <c r="B7" s="85"/>
      <c r="C7" s="85"/>
      <c r="D7" s="1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16"/>
      <c r="D8" s="17"/>
      <c r="E8" s="7"/>
      <c r="F8" s="7"/>
      <c r="G8" s="7"/>
      <c r="H8" s="7"/>
      <c r="I8" s="7"/>
      <c r="J8" s="7"/>
      <c r="K8" s="7"/>
      <c r="L8" s="7"/>
    </row>
    <row r="9" spans="1:12" ht="12.75">
      <c r="A9" s="86" t="s">
        <v>11</v>
      </c>
      <c r="B9" s="86"/>
      <c r="C9" s="86"/>
      <c r="D9" s="86"/>
      <c r="E9" s="86"/>
      <c r="F9" s="86"/>
      <c r="G9" s="7"/>
      <c r="H9" s="7"/>
      <c r="I9" s="7"/>
      <c r="J9" s="7"/>
      <c r="K9" s="7"/>
      <c r="L9" s="7"/>
    </row>
    <row r="10" spans="1:12" ht="12.75">
      <c r="A10" s="86" t="s">
        <v>9</v>
      </c>
      <c r="B10" s="86"/>
      <c r="C10" s="86"/>
      <c r="D10" s="86"/>
      <c r="E10" s="30"/>
      <c r="F10" s="30"/>
      <c r="G10" s="20"/>
      <c r="H10" s="20"/>
      <c r="I10" s="20"/>
      <c r="J10" s="20"/>
      <c r="K10" s="20"/>
      <c r="L10" s="19"/>
    </row>
    <row r="11" spans="1:12" ht="12.75">
      <c r="A11" s="86" t="s">
        <v>12</v>
      </c>
      <c r="B11" s="86"/>
      <c r="C11" s="86"/>
      <c r="D11" s="86"/>
      <c r="E11" s="31"/>
      <c r="F11" s="32" t="s">
        <v>19</v>
      </c>
      <c r="G11" s="21">
        <v>0.1962</v>
      </c>
      <c r="H11" s="22"/>
      <c r="I11" s="20"/>
      <c r="J11" s="20"/>
      <c r="K11" s="20"/>
      <c r="L11" s="19"/>
    </row>
    <row r="12" spans="1:12" ht="12.75">
      <c r="A12" s="86" t="s">
        <v>13</v>
      </c>
      <c r="B12" s="86"/>
      <c r="C12" s="86"/>
      <c r="D12" s="86"/>
      <c r="E12" s="33"/>
      <c r="F12" s="33"/>
      <c r="G12" s="20"/>
      <c r="H12" s="20"/>
      <c r="I12" s="38"/>
      <c r="J12" s="20"/>
      <c r="K12" s="20"/>
      <c r="L12" s="19"/>
    </row>
    <row r="13" spans="1:12" ht="12.75">
      <c r="A13" s="87" t="s">
        <v>42</v>
      </c>
      <c r="B13" s="87"/>
      <c r="C13" s="87"/>
      <c r="D13" s="87"/>
      <c r="E13" s="5"/>
      <c r="F13" s="5"/>
      <c r="G13" s="7"/>
      <c r="H13" s="7"/>
      <c r="I13" s="7"/>
      <c r="J13" s="7"/>
      <c r="K13" s="7"/>
      <c r="L13" s="7"/>
    </row>
    <row r="14" spans="1:12" ht="13.5" thickBot="1">
      <c r="A14" s="18"/>
      <c r="B14" s="18"/>
      <c r="C14" s="16"/>
      <c r="D14" s="17"/>
      <c r="E14" s="7"/>
      <c r="F14" s="7"/>
      <c r="G14" s="24"/>
      <c r="H14" s="24"/>
      <c r="I14" s="19"/>
      <c r="J14" s="19"/>
      <c r="K14" s="19"/>
      <c r="L14" s="19"/>
    </row>
    <row r="15" spans="1:12" ht="13.5" customHeight="1" thickBot="1">
      <c r="A15" s="25" t="s">
        <v>0</v>
      </c>
      <c r="B15" s="28" t="s">
        <v>14</v>
      </c>
      <c r="C15" s="98" t="s">
        <v>1</v>
      </c>
      <c r="D15" s="98" t="s">
        <v>4</v>
      </c>
      <c r="E15" s="98" t="s">
        <v>2</v>
      </c>
      <c r="F15" s="94" t="s">
        <v>10</v>
      </c>
      <c r="G15" s="95"/>
      <c r="H15" s="94" t="s">
        <v>10</v>
      </c>
      <c r="I15" s="95"/>
      <c r="J15" s="90" t="s">
        <v>32</v>
      </c>
      <c r="K15" s="91"/>
      <c r="L15" s="111" t="s">
        <v>24</v>
      </c>
    </row>
    <row r="16" spans="1:12" ht="14.25" customHeight="1" thickBot="1">
      <c r="A16" s="101"/>
      <c r="B16" s="103">
        <v>44652</v>
      </c>
      <c r="C16" s="99"/>
      <c r="D16" s="99"/>
      <c r="E16" s="99"/>
      <c r="F16" s="14" t="s">
        <v>23</v>
      </c>
      <c r="G16" s="15" t="s">
        <v>22</v>
      </c>
      <c r="H16" s="14" t="s">
        <v>23</v>
      </c>
      <c r="I16" s="15" t="s">
        <v>22</v>
      </c>
      <c r="J16" s="92" t="s">
        <v>23</v>
      </c>
      <c r="K16" s="96" t="s">
        <v>22</v>
      </c>
      <c r="L16" s="112"/>
    </row>
    <row r="17" spans="1:12" ht="12.75" customHeight="1" thickBot="1">
      <c r="A17" s="102"/>
      <c r="B17" s="104"/>
      <c r="C17" s="100"/>
      <c r="D17" s="100"/>
      <c r="E17" s="100"/>
      <c r="F17" s="88" t="s">
        <v>17</v>
      </c>
      <c r="G17" s="89"/>
      <c r="H17" s="88" t="s">
        <v>18</v>
      </c>
      <c r="I17" s="89"/>
      <c r="J17" s="93"/>
      <c r="K17" s="97"/>
      <c r="L17" s="84" t="s">
        <v>18</v>
      </c>
    </row>
    <row r="18" spans="1:12" ht="12.75" customHeight="1" thickBot="1">
      <c r="A18" s="83" t="s">
        <v>30</v>
      </c>
      <c r="B18" s="108" t="s">
        <v>31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29.25" customHeight="1">
      <c r="A19" s="34" t="s">
        <v>6</v>
      </c>
      <c r="B19" s="64">
        <v>100576</v>
      </c>
      <c r="C19" s="51" t="s">
        <v>41</v>
      </c>
      <c r="D19" s="34" t="s">
        <v>8</v>
      </c>
      <c r="E19" s="52">
        <v>1983</v>
      </c>
      <c r="F19" s="53"/>
      <c r="G19" s="54"/>
      <c r="H19" s="42">
        <f>F19+(F19*$G$11)</f>
        <v>0</v>
      </c>
      <c r="I19" s="43">
        <f aca="true" t="shared" si="0" ref="I19:I24">G19*(1+$G$11)</f>
        <v>0</v>
      </c>
      <c r="J19" s="55">
        <f aca="true" t="shared" si="1" ref="J19:J24">H19*E19</f>
        <v>0</v>
      </c>
      <c r="K19" s="45">
        <f aca="true" t="shared" si="2" ref="K19:K24">I19*E19</f>
        <v>0</v>
      </c>
      <c r="L19" s="75">
        <f aca="true" t="shared" si="3" ref="L19:L24">J19+K19</f>
        <v>0</v>
      </c>
    </row>
    <row r="20" spans="1:12" ht="27.75" customHeight="1">
      <c r="A20" s="34" t="s">
        <v>7</v>
      </c>
      <c r="B20" s="63">
        <v>93358</v>
      </c>
      <c r="C20" s="36" t="s">
        <v>34</v>
      </c>
      <c r="D20" s="35" t="s">
        <v>20</v>
      </c>
      <c r="E20" s="39">
        <f>E21*0.15*0.25</f>
        <v>19.575</v>
      </c>
      <c r="F20" s="40"/>
      <c r="G20" s="41"/>
      <c r="H20" s="42">
        <f>F20*(1+$G$11)</f>
        <v>0</v>
      </c>
      <c r="I20" s="43">
        <f t="shared" si="0"/>
        <v>0</v>
      </c>
      <c r="J20" s="44">
        <f t="shared" si="1"/>
        <v>0</v>
      </c>
      <c r="K20" s="45">
        <f t="shared" si="2"/>
        <v>0</v>
      </c>
      <c r="L20" s="76">
        <f t="shared" si="3"/>
        <v>0</v>
      </c>
    </row>
    <row r="21" spans="1:12" ht="25.5" customHeight="1">
      <c r="A21" s="35" t="s">
        <v>37</v>
      </c>
      <c r="B21" s="63">
        <v>94273</v>
      </c>
      <c r="C21" s="57" t="s">
        <v>28</v>
      </c>
      <c r="D21" s="35" t="s">
        <v>5</v>
      </c>
      <c r="E21" s="39">
        <v>522</v>
      </c>
      <c r="F21" s="40"/>
      <c r="G21" s="41"/>
      <c r="H21" s="56">
        <f>F21+(F21*$G$11)</f>
        <v>0</v>
      </c>
      <c r="I21" s="43">
        <f t="shared" si="0"/>
        <v>0</v>
      </c>
      <c r="J21" s="44">
        <f t="shared" si="1"/>
        <v>0</v>
      </c>
      <c r="K21" s="45">
        <f t="shared" si="2"/>
        <v>0</v>
      </c>
      <c r="L21" s="76">
        <f t="shared" si="3"/>
        <v>0</v>
      </c>
    </row>
    <row r="22" spans="1:12" ht="36.75" customHeight="1">
      <c r="A22" s="35" t="s">
        <v>38</v>
      </c>
      <c r="B22" s="63">
        <v>100324</v>
      </c>
      <c r="C22" s="57" t="s">
        <v>27</v>
      </c>
      <c r="D22" s="35" t="s">
        <v>20</v>
      </c>
      <c r="E22" s="39">
        <f>E19*0.1</f>
        <v>198.3</v>
      </c>
      <c r="F22" s="40"/>
      <c r="G22" s="41"/>
      <c r="H22" s="56">
        <f>F22+(F22*$G$11)</f>
        <v>0</v>
      </c>
      <c r="I22" s="43">
        <f t="shared" si="0"/>
        <v>0</v>
      </c>
      <c r="J22" s="44">
        <f t="shared" si="1"/>
        <v>0</v>
      </c>
      <c r="K22" s="45">
        <f t="shared" si="2"/>
        <v>0</v>
      </c>
      <c r="L22" s="76">
        <f t="shared" si="3"/>
        <v>0</v>
      </c>
    </row>
    <row r="23" spans="1:12" ht="32.25">
      <c r="A23" s="34" t="s">
        <v>39</v>
      </c>
      <c r="B23" s="62">
        <v>93590</v>
      </c>
      <c r="C23" s="47" t="s">
        <v>35</v>
      </c>
      <c r="D23" s="46" t="s">
        <v>36</v>
      </c>
      <c r="E23" s="48">
        <f>E22*30</f>
        <v>5949</v>
      </c>
      <c r="F23" s="49"/>
      <c r="G23" s="50"/>
      <c r="H23" s="42">
        <f>F23*(1+$G$11)</f>
        <v>0</v>
      </c>
      <c r="I23" s="43">
        <f t="shared" si="0"/>
        <v>0</v>
      </c>
      <c r="J23" s="44">
        <f t="shared" si="1"/>
        <v>0</v>
      </c>
      <c r="K23" s="45">
        <f t="shared" si="2"/>
        <v>0</v>
      </c>
      <c r="L23" s="76">
        <f t="shared" si="3"/>
        <v>0</v>
      </c>
    </row>
    <row r="24" spans="1:12" ht="40.5" customHeight="1" thickBot="1">
      <c r="A24" s="46" t="s">
        <v>40</v>
      </c>
      <c r="B24" s="62">
        <v>92399</v>
      </c>
      <c r="C24" s="47" t="s">
        <v>29</v>
      </c>
      <c r="D24" s="46" t="s">
        <v>8</v>
      </c>
      <c r="E24" s="48">
        <f>E19</f>
        <v>1983</v>
      </c>
      <c r="F24" s="49"/>
      <c r="G24" s="50"/>
      <c r="H24" s="58">
        <f>F24+(F24*$G$11)</f>
        <v>0</v>
      </c>
      <c r="I24" s="59">
        <f t="shared" si="0"/>
        <v>0</v>
      </c>
      <c r="J24" s="60">
        <f t="shared" si="1"/>
        <v>0</v>
      </c>
      <c r="K24" s="61">
        <f t="shared" si="2"/>
        <v>0</v>
      </c>
      <c r="L24" s="73">
        <f t="shared" si="3"/>
        <v>0</v>
      </c>
    </row>
    <row r="25" spans="1:12" ht="13.5" thickBot="1">
      <c r="A25" s="105" t="s">
        <v>33</v>
      </c>
      <c r="B25" s="106"/>
      <c r="C25" s="106"/>
      <c r="D25" s="106"/>
      <c r="E25" s="106"/>
      <c r="F25" s="106"/>
      <c r="G25" s="106"/>
      <c r="H25" s="106"/>
      <c r="I25" s="107"/>
      <c r="J25" s="37">
        <f>SUM(J19:J24)</f>
        <v>0</v>
      </c>
      <c r="K25" s="37">
        <f>SUM(K19:K24)</f>
        <v>0</v>
      </c>
      <c r="L25" s="74">
        <f>SUM(L19:L24)</f>
        <v>0</v>
      </c>
    </row>
    <row r="26" spans="1:12" ht="13.5" thickBot="1">
      <c r="A26" s="65"/>
      <c r="B26" s="66"/>
      <c r="C26" s="66"/>
      <c r="D26" s="66"/>
      <c r="E26" s="66"/>
      <c r="F26" s="66"/>
      <c r="G26" s="66"/>
      <c r="H26" s="66"/>
      <c r="I26" s="66"/>
      <c r="J26" s="72"/>
      <c r="K26" s="70"/>
      <c r="L26" s="71"/>
    </row>
    <row r="27" spans="1:12" ht="13.5" thickBot="1">
      <c r="A27" s="67"/>
      <c r="B27" s="67"/>
      <c r="C27" s="67"/>
      <c r="D27" s="67"/>
      <c r="E27" s="67"/>
      <c r="F27" s="67"/>
      <c r="G27" s="67"/>
      <c r="H27" s="67"/>
      <c r="I27" s="67"/>
      <c r="J27" s="80" t="s">
        <v>23</v>
      </c>
      <c r="K27" s="81" t="s">
        <v>22</v>
      </c>
      <c r="L27" s="82" t="s">
        <v>21</v>
      </c>
    </row>
    <row r="28" spans="1:14" ht="19.5" customHeight="1" thickBot="1">
      <c r="A28" s="68"/>
      <c r="B28" s="69"/>
      <c r="C28" s="69"/>
      <c r="D28" s="69"/>
      <c r="E28" s="69"/>
      <c r="F28" s="69"/>
      <c r="G28" s="69"/>
      <c r="H28" s="69"/>
      <c r="I28" s="69"/>
      <c r="J28" s="78">
        <f>J25</f>
        <v>0</v>
      </c>
      <c r="K28" s="79">
        <f>K25</f>
        <v>0</v>
      </c>
      <c r="L28" s="77">
        <f>J28+K28</f>
        <v>0</v>
      </c>
      <c r="N28" s="11"/>
    </row>
    <row r="29" spans="1:12" ht="12.75">
      <c r="A29" s="7"/>
      <c r="B29" s="7"/>
      <c r="C29" s="7"/>
      <c r="D29" s="7"/>
      <c r="E29" s="8"/>
      <c r="F29" s="8"/>
      <c r="G29" s="9"/>
      <c r="H29" s="9"/>
      <c r="I29" s="9"/>
      <c r="J29" s="9"/>
      <c r="K29" s="9"/>
      <c r="L29" s="9"/>
    </row>
    <row r="30" spans="1:12" ht="12.75">
      <c r="A30" s="5" t="s">
        <v>43</v>
      </c>
      <c r="B30" s="5"/>
      <c r="C30" s="23"/>
      <c r="D30" s="7"/>
      <c r="E30" s="8"/>
      <c r="F30" s="8"/>
      <c r="G30" s="9"/>
      <c r="H30" s="9"/>
      <c r="I30" s="9"/>
      <c r="J30" s="9"/>
      <c r="K30" s="9"/>
      <c r="L30" s="9"/>
    </row>
    <row r="31" spans="1:12" ht="12.75">
      <c r="A31" s="5"/>
      <c r="B31" s="26"/>
      <c r="C31" s="16"/>
      <c r="D31" s="7"/>
      <c r="E31" s="8"/>
      <c r="F31" s="8"/>
      <c r="G31" s="9"/>
      <c r="H31" s="9"/>
      <c r="I31" s="9"/>
      <c r="J31" s="9"/>
      <c r="K31" s="9"/>
      <c r="L31" s="9"/>
    </row>
    <row r="32" spans="1:12" ht="12.75">
      <c r="A32" s="5"/>
      <c r="B32" s="26"/>
      <c r="C32" s="27"/>
      <c r="D32" s="7"/>
      <c r="E32" s="8"/>
      <c r="F32" s="8"/>
      <c r="G32" s="9"/>
      <c r="H32" s="9"/>
      <c r="I32" s="9"/>
      <c r="J32" s="9"/>
      <c r="K32" s="9"/>
      <c r="L32" s="9"/>
    </row>
    <row r="33" spans="1:12" ht="12.75">
      <c r="A33" s="5"/>
      <c r="B33" s="26"/>
      <c r="C33" s="27" t="s">
        <v>15</v>
      </c>
      <c r="D33" s="7"/>
      <c r="E33" s="8"/>
      <c r="F33" s="8"/>
      <c r="G33" s="9"/>
      <c r="H33" s="9"/>
      <c r="I33" s="9"/>
      <c r="J33" s="9"/>
      <c r="K33" s="9"/>
      <c r="L33" s="9"/>
    </row>
    <row r="34" spans="1:12" ht="12.75">
      <c r="A34" s="5"/>
      <c r="B34" s="5"/>
      <c r="C34" s="27" t="s">
        <v>16</v>
      </c>
      <c r="D34" s="7"/>
      <c r="E34" s="8"/>
      <c r="F34" s="8"/>
      <c r="G34" s="9"/>
      <c r="H34" s="9"/>
      <c r="I34" s="9"/>
      <c r="J34" s="9"/>
      <c r="K34" s="9"/>
      <c r="L34" s="9"/>
    </row>
    <row r="35" spans="1:12" ht="12.75">
      <c r="A35" s="1"/>
      <c r="B35" s="1"/>
      <c r="C35" s="27" t="s">
        <v>13</v>
      </c>
      <c r="D35" s="7"/>
      <c r="E35" s="8"/>
      <c r="F35" s="8"/>
      <c r="G35" s="9"/>
      <c r="H35" s="9"/>
      <c r="I35" s="9"/>
      <c r="J35" s="9"/>
      <c r="K35" s="9"/>
      <c r="L35" s="10"/>
    </row>
    <row r="36" spans="1:12" ht="12.75">
      <c r="A36" s="1"/>
      <c r="B36" s="1"/>
      <c r="D36" s="7"/>
      <c r="E36" s="8"/>
      <c r="F36" s="8"/>
      <c r="G36" s="9"/>
      <c r="H36" s="9"/>
      <c r="I36" s="9"/>
      <c r="J36" s="9"/>
      <c r="K36" s="9"/>
      <c r="L36" s="10"/>
    </row>
    <row r="37" spans="1:12" ht="12.75">
      <c r="A37" s="1"/>
      <c r="B37" s="1"/>
      <c r="D37" s="7"/>
      <c r="E37" s="8"/>
      <c r="F37" s="8"/>
      <c r="G37" s="9"/>
      <c r="H37" s="9"/>
      <c r="I37" s="9"/>
      <c r="J37" s="9"/>
      <c r="K37" s="9"/>
      <c r="L37" s="10"/>
    </row>
    <row r="38" spans="1:12" ht="12.75">
      <c r="A38" s="1"/>
      <c r="B38" s="1"/>
      <c r="D38" s="7"/>
      <c r="E38" s="8"/>
      <c r="F38" s="8"/>
      <c r="G38" s="9"/>
      <c r="H38" s="9"/>
      <c r="I38" s="9"/>
      <c r="J38" s="9"/>
      <c r="K38" s="9"/>
      <c r="L38" s="10"/>
    </row>
    <row r="39" spans="1:12" ht="12.75">
      <c r="A39" s="7"/>
      <c r="B39" s="7"/>
      <c r="C39" s="7"/>
      <c r="D39" s="7"/>
      <c r="E39" s="8"/>
      <c r="F39" s="8"/>
      <c r="G39" s="9"/>
      <c r="H39" s="9"/>
      <c r="I39" s="9"/>
      <c r="J39" s="9"/>
      <c r="K39" s="9"/>
      <c r="L39" s="9"/>
    </row>
    <row r="40" spans="1:12" ht="12.75">
      <c r="A40" s="7"/>
      <c r="B40" s="7"/>
      <c r="C40" s="7"/>
      <c r="D40" s="7"/>
      <c r="E40" s="8"/>
      <c r="F40" s="8"/>
      <c r="G40" s="9"/>
      <c r="H40" s="9"/>
      <c r="I40" s="9"/>
      <c r="J40" s="9"/>
      <c r="K40" s="9"/>
      <c r="L40" s="9"/>
    </row>
    <row r="41" spans="1:12" ht="12.75">
      <c r="A41" s="7"/>
      <c r="B41" s="7"/>
      <c r="C41" s="7"/>
      <c r="D41" s="7"/>
      <c r="E41" s="8"/>
      <c r="F41" s="8"/>
      <c r="G41" s="9"/>
      <c r="H41" s="9"/>
      <c r="I41" s="9"/>
      <c r="J41" s="9"/>
      <c r="K41" s="9"/>
      <c r="L41" s="12"/>
    </row>
    <row r="43" ht="12.75">
      <c r="L43" s="11"/>
    </row>
    <row r="45" ht="12.75">
      <c r="L45" s="11"/>
    </row>
    <row r="46" ht="12.75">
      <c r="N46" s="11"/>
    </row>
    <row r="48" ht="12.75">
      <c r="L48" s="13"/>
    </row>
  </sheetData>
  <sheetProtection/>
  <mergeCells count="21">
    <mergeCell ref="E15:E17"/>
    <mergeCell ref="A16:A17"/>
    <mergeCell ref="B16:B17"/>
    <mergeCell ref="F15:G15"/>
    <mergeCell ref="A25:I25"/>
    <mergeCell ref="B18:L18"/>
    <mergeCell ref="L15:L16"/>
    <mergeCell ref="C15:C17"/>
    <mergeCell ref="D15:D17"/>
    <mergeCell ref="F17:G17"/>
    <mergeCell ref="H17:I17"/>
    <mergeCell ref="J15:K15"/>
    <mergeCell ref="J16:J17"/>
    <mergeCell ref="H15:I15"/>
    <mergeCell ref="K16:K17"/>
    <mergeCell ref="A7:C7"/>
    <mergeCell ref="A9:F9"/>
    <mergeCell ref="A11:D11"/>
    <mergeCell ref="A13:D13"/>
    <mergeCell ref="A12:D12"/>
    <mergeCell ref="A10:D10"/>
  </mergeCells>
  <conditionalFormatting sqref="B20">
    <cfRule type="expression" priority="2" dxfId="2" stopIfTrue="1">
      <formula>OR($G20="M",$G20="A")</formula>
    </cfRule>
  </conditionalFormatting>
  <conditionalFormatting sqref="B20">
    <cfRule type="expression" priority="1" dxfId="2" stopIfTrue="1">
      <formula>OR($G20="M",$G20="A")</formula>
    </cfRule>
  </conditionalFormatting>
  <printOptions/>
  <pageMargins left="0.7086614173228347" right="0.31496062992125984" top="0.3937007874015748" bottom="0.3937007874015748" header="0.31496062992125984" footer="0.31496062992125984"/>
  <pageSetup horizontalDpi="300" verticalDpi="300" orientation="landscape" paperSize="9" scale="75" r:id="rId4"/>
  <colBreaks count="1" manualBreakCount="1">
    <brk id="12" max="65535" man="1"/>
  </colBreaks>
  <drawing r:id="rId3"/>
  <legacyDrawing r:id="rId2"/>
  <oleObjects>
    <oleObject progId="Word.Picture.8" shapeId="16721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User</cp:lastModifiedBy>
  <cp:lastPrinted>2022-05-25T13:21:18Z</cp:lastPrinted>
  <dcterms:created xsi:type="dcterms:W3CDTF">2008-01-27T12:45:01Z</dcterms:created>
  <dcterms:modified xsi:type="dcterms:W3CDTF">2022-06-14T17:21:02Z</dcterms:modified>
  <cp:category/>
  <cp:version/>
  <cp:contentType/>
  <cp:contentStatus/>
</cp:coreProperties>
</file>