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PROJETOS ENVIADOS\2022\CABECEIRAS CONCRETO NOV22\"/>
    </mc:Choice>
  </mc:AlternateContent>
  <bookViews>
    <workbookView xWindow="0" yWindow="0" windowWidth="7710" windowHeight="9315"/>
  </bookViews>
  <sheets>
    <sheet name="PO" sheetId="1" r:id="rId1"/>
  </sheets>
  <externalReferences>
    <externalReference r:id="rId2"/>
  </externalReferences>
  <definedNames>
    <definedName name="ACOMPANHAMENTO" hidden="1">IF(VALUE([1]MENU!$O$4)=2,"BM","PLE")</definedName>
    <definedName name="Import.DescLote" hidden="1">[1]DADOS!$F$17</definedName>
    <definedName name="Import.Município" hidden="1">[1]DADOS!$F$6</definedName>
    <definedName name="Import.RespOrçamento" hidden="1">[1]DADOS!$F$22:$F$24</definedName>
    <definedName name="ORÇAMENTO.BancoRef" hidden="1">PO!#REF!</definedName>
    <definedName name="ORÇAMENTO.CustoUnitario" hidden="1">ROUND(PO!#REF!,15-13*PO!#REF!)</definedName>
    <definedName name="ORÇAMENTO.PrecoUnitarioLicitado" hidden="1">PO!#REF!</definedName>
    <definedName name="REFERENCIA.Descricao" hidden="1">IF(ISNUMBER(PO!#REF!),OFFSET(INDIRECT(ORÇAMENTO.BancoRef),PO!#REF!-1,3,1),PO!#REF!)</definedName>
    <definedName name="REFERENCIA.Unidade" hidden="1">IF(ISNUMBER(PO!#REF!),OFFSET(INDIRECT(ORÇAMENTO.BancoRef),PO!#REF!-1,4,1),"-")</definedName>
    <definedName name="SomaAgrup" hidden="1">SUMIF(OFFSET(PO!#REF!,1,0,PO!#REF!),"S",OFFSET(PO!A1,1,0,PO!#REF!))</definedName>
    <definedName name="TIPOORCAMENTO" hidden="1">IF(VALUE([1]MENU!$O$3)=2,"Licitado","Proposto")</definedName>
    <definedName name="VTOTAL1" hidden="1">ROUND(PO!#REF!*PO!#REF!,15-13*PO!#REF!)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2" i="1" l="1"/>
  <c r="H52" i="1"/>
  <c r="J45" i="1"/>
  <c r="H45" i="1"/>
  <c r="J38" i="1"/>
  <c r="H38" i="1"/>
  <c r="J31" i="1"/>
  <c r="H31" i="1"/>
  <c r="H24" i="1"/>
  <c r="J17" i="1"/>
  <c r="H17" i="1"/>
  <c r="M23" i="1"/>
  <c r="M22" i="1"/>
  <c r="M21" i="1"/>
  <c r="M20" i="1"/>
  <c r="M19" i="1"/>
  <c r="M30" i="1"/>
  <c r="M44" i="1"/>
  <c r="M58" i="1" l="1"/>
  <c r="M57" i="1"/>
  <c r="M56" i="1"/>
  <c r="M55" i="1"/>
  <c r="M54" i="1"/>
  <c r="M51" i="1"/>
  <c r="M50" i="1"/>
  <c r="M49" i="1"/>
  <c r="M48" i="1"/>
  <c r="M47" i="1"/>
  <c r="M43" i="1"/>
  <c r="M42" i="1"/>
  <c r="M41" i="1"/>
  <c r="M40" i="1"/>
  <c r="M37" i="1"/>
  <c r="M36" i="1"/>
  <c r="M35" i="1"/>
  <c r="M34" i="1"/>
  <c r="M33" i="1"/>
  <c r="M29" i="1"/>
  <c r="M28" i="1"/>
  <c r="M27" i="1"/>
  <c r="M26" i="1"/>
  <c r="J24" i="1" l="1"/>
  <c r="M45" i="1"/>
  <c r="M46" i="1" s="1"/>
  <c r="M52" i="1"/>
  <c r="M53" i="1" s="1"/>
  <c r="M38" i="1"/>
  <c r="M39" i="1" s="1"/>
  <c r="M31" i="1"/>
  <c r="M32" i="1" s="1"/>
  <c r="M24" i="1"/>
  <c r="M25" i="1" s="1"/>
  <c r="M17" i="1" l="1"/>
  <c r="M18" i="1" s="1"/>
  <c r="M16" i="1" s="1"/>
</calcChain>
</file>

<file path=xl/sharedStrings.xml><?xml version="1.0" encoding="utf-8"?>
<sst xmlns="http://schemas.openxmlformats.org/spreadsheetml/2006/main" count="200" uniqueCount="91">
  <si>
    <t>Item</t>
  </si>
  <si>
    <t>Descrição</t>
  </si>
  <si>
    <t>SINAPI</t>
  </si>
  <si>
    <t>93358</t>
  </si>
  <si>
    <t>M2</t>
  </si>
  <si>
    <t>M3</t>
  </si>
  <si>
    <t>M3XKM</t>
  </si>
  <si>
    <t>ESCAVAÇÃO MANUAL DE VALA COM PROFUNDIDADE MENOR OU IGUAL A 1,30 M. AF_02/2021</t>
  </si>
  <si>
    <t>1.</t>
  </si>
  <si>
    <t>1.1.</t>
  </si>
  <si>
    <t>1.1.1.</t>
  </si>
  <si>
    <t>1.1.2.</t>
  </si>
  <si>
    <t>1.1.3.</t>
  </si>
  <si>
    <t>1.2.</t>
  </si>
  <si>
    <t>1.2.1.</t>
  </si>
  <si>
    <t>1.2.2.</t>
  </si>
  <si>
    <t>1.2.3.</t>
  </si>
  <si>
    <t>1.2.4.</t>
  </si>
  <si>
    <t>1.2.5.</t>
  </si>
  <si>
    <t>1.3.</t>
  </si>
  <si>
    <t>1.3.1.</t>
  </si>
  <si>
    <t>1.3.2.</t>
  </si>
  <si>
    <t>1.3.3.</t>
  </si>
  <si>
    <t>1.4.</t>
  </si>
  <si>
    <t>1.4.1.</t>
  </si>
  <si>
    <t>1.4.2.</t>
  </si>
  <si>
    <t>1.4.3.</t>
  </si>
  <si>
    <t>Base</t>
  </si>
  <si>
    <t>Un.</t>
  </si>
  <si>
    <t>Qnt.</t>
  </si>
  <si>
    <t>Material</t>
  </si>
  <si>
    <t>Sem BDI</t>
  </si>
  <si>
    <t>Com BDI</t>
  </si>
  <si>
    <t>Mão de obra</t>
  </si>
  <si>
    <t>Valor unitário</t>
  </si>
  <si>
    <t xml:space="preserve">Valor total </t>
  </si>
  <si>
    <t>Execução dos serviços</t>
  </si>
  <si>
    <t>BDI</t>
  </si>
  <si>
    <t>Local</t>
  </si>
  <si>
    <t>Responsável Técnico</t>
  </si>
  <si>
    <t>Nome:</t>
  </si>
  <si>
    <t>CREA/CAU:</t>
  </si>
  <si>
    <t>Data</t>
  </si>
  <si>
    <t>ART/RRT:</t>
  </si>
  <si>
    <t>Ijuí</t>
  </si>
  <si>
    <t xml:space="preserve">Cabeceiras  e contenção para drenagem das estradas rurais </t>
  </si>
  <si>
    <t>102727</t>
  </si>
  <si>
    <t>1.1.4.</t>
  </si>
  <si>
    <t>FABRICAÇÃO, MONTAGEM E DESMONTAGEM DE FÔRMA PARA BOCA PARA BUEIRO, EM CHAPA DE MADEIRA COMPENSADA RESINADA, E = 17 MM, 2 UTILIZAÇÕES. AF_07/2021</t>
  </si>
  <si>
    <t>1.1.5.</t>
  </si>
  <si>
    <t>102487</t>
  </si>
  <si>
    <t>92883</t>
  </si>
  <si>
    <t>CONCRETO CICLÓPICO FCK = 15MPA, 30% PEDRA DE MÃO EM VOLUME REAL, INCLUSIVE LANÇAMENTO. AF_05/2021</t>
  </si>
  <si>
    <t>ARMAÇÃO UTILIZANDO AÇO CA-25 DE 8,0 MM - MONTAGEM. AF_06/2022</t>
  </si>
  <si>
    <t>KG</t>
  </si>
  <si>
    <t>1.3.4.</t>
  </si>
  <si>
    <t>1.3.5.</t>
  </si>
  <si>
    <t>15 UNIDADES</t>
  </si>
  <si>
    <t>10 UNIDADES</t>
  </si>
  <si>
    <t>1.4.4.</t>
  </si>
  <si>
    <t>1.6.</t>
  </si>
  <si>
    <t>1.6.1.</t>
  </si>
  <si>
    <t>1.6.2.</t>
  </si>
  <si>
    <t>1.6.3.</t>
  </si>
  <si>
    <t>1.6.4.</t>
  </si>
  <si>
    <t>1.6.5.</t>
  </si>
  <si>
    <t>1.7.1.</t>
  </si>
  <si>
    <t>1.7.2.</t>
  </si>
  <si>
    <t>1.7.3.</t>
  </si>
  <si>
    <t>1.7.4.</t>
  </si>
  <si>
    <t>1.7.5.</t>
  </si>
  <si>
    <t>20 UNIDADES</t>
  </si>
  <si>
    <t>MUNICIPIO DE IJUÍ</t>
  </si>
  <si>
    <t>SECRETARIA MUNICIPAL DE DESENVOLVIMENTO RURAL</t>
  </si>
  <si>
    <t>11 de novembro de 2022</t>
  </si>
  <si>
    <t>TOMAZ GALVÃO DE BEM</t>
  </si>
  <si>
    <t>RS 08849</t>
  </si>
  <si>
    <t>PLANILHA ORÇAMENTÁRIA</t>
  </si>
  <si>
    <t>EMPREENDIMENTO: PROJETO DE TAIPAS DE CONCRETO CICLÓPICO</t>
  </si>
  <si>
    <t>PROPONENTE: MUNICÍPIO DE IJUÍ - PODER EXECUTIVO</t>
  </si>
  <si>
    <t xml:space="preserve">RESPONSÁVEL TECNICO: TOMAZ GALVÃO DE BEM </t>
  </si>
  <si>
    <t>CREA/RS 088490</t>
  </si>
  <si>
    <t xml:space="preserve">LOCALIZAÇÃO: INTERIOR DO MUNICIPIO DE IJUÍ </t>
  </si>
  <si>
    <t xml:space="preserve">Construção de taipas de concreto ciclópico Æ1,5m – 01 carreira. 1 UN. </t>
  </si>
  <si>
    <t xml:space="preserve">Construção de taipas de concreto ciclópico Æ1,5m – 02 carreira. 1 UN. </t>
  </si>
  <si>
    <t xml:space="preserve">Construção de taipas de concreto ciclópico Æ1,0m – 01 carreira. 1 UN. </t>
  </si>
  <si>
    <t xml:space="preserve">Construção de taipas de concreto ciclópico Æ1,0m – 02carreira. 1 UN. </t>
  </si>
  <si>
    <t xml:space="preserve">Construção de taipas de concreto ciclópico Æ0,80m – 01 carreira. 1 UN. </t>
  </si>
  <si>
    <t xml:space="preserve">Construção de taipas de concreto ciclópico Æ0,50m – 01 carreira. 1 UN. </t>
  </si>
  <si>
    <t>TRANSPORTE COM CAMINHÃO BASCULANTE DE 10 M³, EM VIA URBANA EM REVESTIMENTO PRIMÁRIO (UNIDADE: M3XKM). AF_07/2020</t>
  </si>
  <si>
    <t>1.7.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</si>
</sst>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\-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C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4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0" fontId="3" fillId="0" borderId="0" xfId="3" applyNumberFormat="1" applyFont="1" applyAlignment="1">
      <alignment vertical="center"/>
    </xf>
    <xf numFmtId="0" fontId="4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4" fillId="3" borderId="3" xfId="0" applyFont="1" applyFill="1" applyBorder="1" applyAlignment="1">
      <alignment horizontal="left" wrapText="1"/>
    </xf>
    <xf numFmtId="44" fontId="4" fillId="3" borderId="3" xfId="2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wrapText="1"/>
    </xf>
    <xf numFmtId="44" fontId="4" fillId="2" borderId="2" xfId="2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3" fillId="0" borderId="2" xfId="0" applyFont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164" fontId="3" fillId="0" borderId="2" xfId="1" applyNumberFormat="1" applyFont="1" applyFill="1" applyBorder="1" applyAlignment="1" applyProtection="1">
      <alignment vertical="center" shrinkToFit="1"/>
    </xf>
    <xf numFmtId="44" fontId="3" fillId="0" borderId="2" xfId="2" applyFont="1" applyBorder="1" applyAlignment="1">
      <alignment horizontal="left" vertical="center"/>
    </xf>
    <xf numFmtId="44" fontId="3" fillId="0" borderId="2" xfId="2" applyNumberFormat="1" applyFont="1" applyBorder="1" applyAlignment="1">
      <alignment horizontal="left" vertical="center"/>
    </xf>
    <xf numFmtId="44" fontId="5" fillId="0" borderId="2" xfId="2" applyFont="1" applyBorder="1" applyAlignment="1">
      <alignment horizontal="left" vertical="center"/>
    </xf>
    <xf numFmtId="44" fontId="3" fillId="0" borderId="0" xfId="0" applyNumberFormat="1" applyFont="1" applyAlignment="1">
      <alignment horizontal="center" vertical="center"/>
    </xf>
    <xf numFmtId="44" fontId="5" fillId="0" borderId="2" xfId="2" applyNumberFormat="1" applyFont="1" applyBorder="1" applyAlignment="1">
      <alignment horizontal="left" vertical="center"/>
    </xf>
    <xf numFmtId="0" fontId="3" fillId="0" borderId="0" xfId="1" applyNumberFormat="1" applyFont="1" applyAlignment="1">
      <alignment horizontal="left"/>
    </xf>
    <xf numFmtId="0" fontId="4" fillId="2" borderId="5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44" fontId="4" fillId="2" borderId="5" xfId="0" applyNumberFormat="1" applyFont="1" applyFill="1" applyBorder="1" applyAlignment="1">
      <alignment wrapText="1"/>
    </xf>
    <xf numFmtId="44" fontId="4" fillId="0" borderId="0" xfId="0" applyNumberFormat="1" applyFont="1" applyAlignment="1">
      <alignment horizontal="center" vertical="center"/>
    </xf>
    <xf numFmtId="44" fontId="3" fillId="0" borderId="0" xfId="0" applyNumberFormat="1" applyFont="1"/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right" wrapText="1"/>
    </xf>
    <xf numFmtId="0" fontId="4" fillId="2" borderId="5" xfId="0" applyFont="1" applyFill="1" applyBorder="1" applyAlignment="1">
      <alignment horizontal="right" wrapText="1"/>
    </xf>
    <xf numFmtId="0" fontId="4" fillId="2" borderId="6" xfId="0" applyFont="1" applyFill="1" applyBorder="1" applyAlignment="1">
      <alignment horizontal="right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left" wrapText="1"/>
    </xf>
    <xf numFmtId="0" fontId="4" fillId="3" borderId="8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wrapText="1"/>
    </xf>
    <xf numFmtId="0" fontId="3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</cellXfs>
  <cellStyles count="5">
    <cellStyle name="Moeda" xfId="2" builtinId="4"/>
    <cellStyle name="Normal" xfId="0" builtinId="0"/>
    <cellStyle name="Normal 2" xfId="4"/>
    <cellStyle name="Porcentagem" xfId="3" builtinId="5"/>
    <cellStyle name="Vírgula" xfId="1" builtinId="3"/>
  </cellStyles>
  <dxfs count="48"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1162050</xdr:colOff>
          <xdr:row>0</xdr:row>
          <xdr:rowOff>142875</xdr:rowOff>
        </xdr:from>
        <xdr:to>
          <xdr:col>3</xdr:col>
          <xdr:colOff>1638300</xdr:colOff>
          <xdr:row>4</xdr:row>
          <xdr:rowOff>47625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PO_SANTA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>
        <row r="3">
          <cell r="O3">
            <v>1</v>
          </cell>
        </row>
        <row r="4">
          <cell r="O4">
            <v>2</v>
          </cell>
        </row>
      </sheetData>
      <sheetData sheetId="1">
        <row r="6">
          <cell r="F6" t="str">
            <v>Ijuí</v>
          </cell>
        </row>
      </sheetData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P114"/>
  <sheetViews>
    <sheetView tabSelected="1" topLeftCell="A13" zoomScale="90" zoomScaleNormal="90" workbookViewId="0">
      <selection activeCell="L62" sqref="L62"/>
    </sheetView>
  </sheetViews>
  <sheetFormatPr defaultColWidth="11.28515625" defaultRowHeight="12.75" x14ac:dyDescent="0.2"/>
  <cols>
    <col min="1" max="1" width="7.5703125" style="1" bestFit="1" customWidth="1"/>
    <col min="2" max="2" width="13.42578125" style="2" bestFit="1" customWidth="1"/>
    <col min="3" max="3" width="10.5703125" style="2" customWidth="1"/>
    <col min="4" max="4" width="71.140625" style="3" customWidth="1"/>
    <col min="5" max="5" width="7.5703125" style="2" customWidth="1"/>
    <col min="6" max="6" width="9.28515625" style="3" customWidth="1"/>
    <col min="7" max="7" width="12" style="3" customWidth="1"/>
    <col min="8" max="8" width="11.42578125" style="3" customWidth="1"/>
    <col min="9" max="9" width="11.28515625" style="3" customWidth="1"/>
    <col min="10" max="10" width="12.5703125" style="3" customWidth="1"/>
    <col min="11" max="11" width="12.42578125" style="3" customWidth="1"/>
    <col min="12" max="12" width="12.140625" style="3" customWidth="1"/>
    <col min="13" max="13" width="18.85546875" style="4" customWidth="1"/>
    <col min="14" max="14" width="15.140625" style="5" customWidth="1"/>
    <col min="15" max="15" width="13.7109375" style="5" customWidth="1"/>
    <col min="16" max="16384" width="11.28515625" style="3"/>
  </cols>
  <sheetData>
    <row r="2" spans="1:13" x14ac:dyDescent="0.2">
      <c r="A2" s="41" t="s">
        <v>72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x14ac:dyDescent="0.2">
      <c r="A3" s="41" t="s">
        <v>73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6" spans="1:13" x14ac:dyDescent="0.2">
      <c r="A6" s="1" t="s">
        <v>77</v>
      </c>
    </row>
    <row r="7" spans="1:13" x14ac:dyDescent="0.2">
      <c r="A7" s="1" t="s">
        <v>78</v>
      </c>
    </row>
    <row r="8" spans="1:13" x14ac:dyDescent="0.2">
      <c r="A8" s="1" t="s">
        <v>79</v>
      </c>
    </row>
    <row r="9" spans="1:13" x14ac:dyDescent="0.2">
      <c r="A9" s="1" t="s">
        <v>80</v>
      </c>
    </row>
    <row r="10" spans="1:13" x14ac:dyDescent="0.2">
      <c r="A10" s="1" t="s">
        <v>81</v>
      </c>
    </row>
    <row r="11" spans="1:13" x14ac:dyDescent="0.2">
      <c r="A11" s="1" t="s">
        <v>82</v>
      </c>
      <c r="L11" s="3" t="s">
        <v>37</v>
      </c>
      <c r="M11" s="6">
        <v>0.21290000000000001</v>
      </c>
    </row>
    <row r="12" spans="1:13" x14ac:dyDescent="0.2">
      <c r="M12" s="3"/>
    </row>
    <row r="13" spans="1:13" x14ac:dyDescent="0.2">
      <c r="A13" s="36" t="s">
        <v>36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</row>
    <row r="14" spans="1:13" x14ac:dyDescent="0.2">
      <c r="A14" s="37" t="s">
        <v>0</v>
      </c>
      <c r="B14" s="37" t="s">
        <v>27</v>
      </c>
      <c r="C14" s="7" t="s">
        <v>2</v>
      </c>
      <c r="D14" s="37" t="s">
        <v>1</v>
      </c>
      <c r="E14" s="37" t="s">
        <v>28</v>
      </c>
      <c r="F14" s="37" t="s">
        <v>29</v>
      </c>
      <c r="G14" s="36" t="s">
        <v>30</v>
      </c>
      <c r="H14" s="36"/>
      <c r="I14" s="36" t="s">
        <v>33</v>
      </c>
      <c r="J14" s="36"/>
      <c r="K14" s="36" t="s">
        <v>34</v>
      </c>
      <c r="L14" s="36"/>
      <c r="M14" s="37" t="s">
        <v>35</v>
      </c>
    </row>
    <row r="15" spans="1:13" x14ac:dyDescent="0.2">
      <c r="A15" s="37"/>
      <c r="B15" s="37"/>
      <c r="C15" s="8">
        <v>44470</v>
      </c>
      <c r="D15" s="37"/>
      <c r="E15" s="37"/>
      <c r="F15" s="37"/>
      <c r="G15" s="7" t="s">
        <v>31</v>
      </c>
      <c r="H15" s="7" t="s">
        <v>32</v>
      </c>
      <c r="I15" s="7" t="s">
        <v>31</v>
      </c>
      <c r="J15" s="7" t="s">
        <v>32</v>
      </c>
      <c r="K15" s="7" t="s">
        <v>31</v>
      </c>
      <c r="L15" s="7" t="s">
        <v>32</v>
      </c>
      <c r="M15" s="37"/>
    </row>
    <row r="16" spans="1:13" x14ac:dyDescent="0.2">
      <c r="A16" s="9" t="s">
        <v>8</v>
      </c>
      <c r="B16" s="38" t="s">
        <v>45</v>
      </c>
      <c r="C16" s="39"/>
      <c r="D16" s="39"/>
      <c r="E16" s="39"/>
      <c r="F16" s="39"/>
      <c r="G16" s="39"/>
      <c r="H16" s="39"/>
      <c r="I16" s="39"/>
      <c r="J16" s="39"/>
      <c r="K16" s="39"/>
      <c r="L16" s="40"/>
      <c r="M16" s="10">
        <f>M18+M25+M32+M39+M46+M53</f>
        <v>0</v>
      </c>
    </row>
    <row r="17" spans="1:16" s="14" customFormat="1" ht="12.75" customHeight="1" x14ac:dyDescent="0.2">
      <c r="A17" s="11" t="s">
        <v>9</v>
      </c>
      <c r="B17" s="42" t="s">
        <v>83</v>
      </c>
      <c r="C17" s="43"/>
      <c r="D17" s="43"/>
      <c r="E17" s="26"/>
      <c r="F17" s="26"/>
      <c r="G17" s="26"/>
      <c r="H17" s="28">
        <f>F19*H19+F20*H20+F21*H21+F22*H22+F23*H23</f>
        <v>0</v>
      </c>
      <c r="I17" s="26"/>
      <c r="J17" s="28">
        <f>F19*J19+F20*J20+F21*J21+F22*J22+F23*J23</f>
        <v>0</v>
      </c>
      <c r="K17" s="26"/>
      <c r="L17" s="27"/>
      <c r="M17" s="12">
        <f>SUM(M19:M23)</f>
        <v>0</v>
      </c>
      <c r="N17" s="29"/>
      <c r="O17" s="13"/>
    </row>
    <row r="18" spans="1:16" s="14" customFormat="1" x14ac:dyDescent="0.2">
      <c r="A18" s="11"/>
      <c r="B18" s="33" t="s">
        <v>57</v>
      </c>
      <c r="C18" s="34"/>
      <c r="D18" s="34"/>
      <c r="E18" s="34"/>
      <c r="F18" s="34"/>
      <c r="G18" s="34"/>
      <c r="H18" s="34"/>
      <c r="I18" s="34"/>
      <c r="J18" s="34"/>
      <c r="K18" s="34"/>
      <c r="L18" s="35"/>
      <c r="M18" s="12">
        <f>M17*15</f>
        <v>0</v>
      </c>
      <c r="N18" s="13"/>
      <c r="O18" s="13"/>
    </row>
    <row r="19" spans="1:16" ht="25.5" x14ac:dyDescent="0.2">
      <c r="A19" s="15" t="s">
        <v>10</v>
      </c>
      <c r="B19" s="16" t="s">
        <v>2</v>
      </c>
      <c r="C19" s="17" t="s">
        <v>3</v>
      </c>
      <c r="D19" s="18" t="s">
        <v>7</v>
      </c>
      <c r="E19" s="17" t="s">
        <v>5</v>
      </c>
      <c r="F19" s="19">
        <v>5</v>
      </c>
      <c r="G19" s="20"/>
      <c r="H19" s="21"/>
      <c r="I19" s="20"/>
      <c r="J19" s="21"/>
      <c r="K19" s="22"/>
      <c r="L19" s="22"/>
      <c r="M19" s="20">
        <f>F19*L19</f>
        <v>0</v>
      </c>
      <c r="N19" s="23"/>
      <c r="O19" s="23"/>
      <c r="P19" s="30"/>
    </row>
    <row r="20" spans="1:16" ht="25.5" x14ac:dyDescent="0.2">
      <c r="A20" s="15" t="s">
        <v>11</v>
      </c>
      <c r="B20" s="16" t="s">
        <v>2</v>
      </c>
      <c r="C20" s="17" t="s">
        <v>50</v>
      </c>
      <c r="D20" s="18" t="s">
        <v>52</v>
      </c>
      <c r="E20" s="17" t="s">
        <v>5</v>
      </c>
      <c r="F20" s="19">
        <v>10</v>
      </c>
      <c r="G20" s="20"/>
      <c r="H20" s="21"/>
      <c r="I20" s="20"/>
      <c r="J20" s="21"/>
      <c r="K20" s="22"/>
      <c r="L20" s="22"/>
      <c r="M20" s="20">
        <f>F20*L20</f>
        <v>0</v>
      </c>
      <c r="N20" s="23"/>
      <c r="O20" s="23"/>
      <c r="P20" s="30"/>
    </row>
    <row r="21" spans="1:16" x14ac:dyDescent="0.2">
      <c r="A21" s="15" t="s">
        <v>12</v>
      </c>
      <c r="B21" s="16" t="s">
        <v>2</v>
      </c>
      <c r="C21" s="17" t="s">
        <v>51</v>
      </c>
      <c r="D21" s="18" t="s">
        <v>53</v>
      </c>
      <c r="E21" s="17" t="s">
        <v>54</v>
      </c>
      <c r="F21" s="19">
        <v>62.1</v>
      </c>
      <c r="G21" s="20"/>
      <c r="H21" s="21"/>
      <c r="I21" s="20"/>
      <c r="J21" s="21"/>
      <c r="K21" s="22"/>
      <c r="L21" s="22"/>
      <c r="M21" s="20">
        <f>F21*L21</f>
        <v>0</v>
      </c>
      <c r="N21" s="23"/>
      <c r="O21" s="23"/>
      <c r="P21" s="30"/>
    </row>
    <row r="22" spans="1:16" ht="25.5" x14ac:dyDescent="0.2">
      <c r="A22" s="15" t="s">
        <v>47</v>
      </c>
      <c r="B22" s="16" t="s">
        <v>2</v>
      </c>
      <c r="C22" s="17" t="s">
        <v>46</v>
      </c>
      <c r="D22" s="18" t="s">
        <v>48</v>
      </c>
      <c r="E22" s="17" t="s">
        <v>4</v>
      </c>
      <c r="F22" s="19">
        <v>12.54</v>
      </c>
      <c r="G22" s="20"/>
      <c r="H22" s="21"/>
      <c r="I22" s="20"/>
      <c r="J22" s="21"/>
      <c r="K22" s="22"/>
      <c r="L22" s="22"/>
      <c r="M22" s="20">
        <f>F22*L22</f>
        <v>0</v>
      </c>
      <c r="N22" s="23"/>
      <c r="O22" s="23"/>
      <c r="P22" s="30"/>
    </row>
    <row r="23" spans="1:16" ht="25.5" x14ac:dyDescent="0.2">
      <c r="A23" s="15" t="s">
        <v>49</v>
      </c>
      <c r="B23" s="16" t="s">
        <v>2</v>
      </c>
      <c r="C23" s="17">
        <v>93589</v>
      </c>
      <c r="D23" s="18" t="s">
        <v>89</v>
      </c>
      <c r="E23" s="17" t="s">
        <v>6</v>
      </c>
      <c r="F23" s="19">
        <v>191</v>
      </c>
      <c r="G23" s="22"/>
      <c r="H23" s="24"/>
      <c r="I23" s="22"/>
      <c r="J23" s="24"/>
      <c r="K23" s="22"/>
      <c r="L23" s="22"/>
      <c r="M23" s="20">
        <f>F23*L23</f>
        <v>0</v>
      </c>
      <c r="N23" s="23"/>
      <c r="O23" s="23"/>
      <c r="P23" s="30"/>
    </row>
    <row r="24" spans="1:16" s="14" customFormat="1" ht="12.75" customHeight="1" x14ac:dyDescent="0.2">
      <c r="A24" s="11" t="s">
        <v>13</v>
      </c>
      <c r="B24" s="31" t="s">
        <v>84</v>
      </c>
      <c r="C24" s="32"/>
      <c r="D24" s="32"/>
      <c r="E24" s="26"/>
      <c r="F24" s="26"/>
      <c r="G24" s="26"/>
      <c r="H24" s="28">
        <f>F26*H26+F27*H27+F28*H28+F29*H29+F30*H30</f>
        <v>0</v>
      </c>
      <c r="I24" s="26"/>
      <c r="J24" s="28">
        <f>F26*J26+F27*J27+F28*J28+F29*J29+F30*J30</f>
        <v>0</v>
      </c>
      <c r="K24" s="26"/>
      <c r="L24" s="27"/>
      <c r="M24" s="12">
        <f>SUM(M26:M30)</f>
        <v>0</v>
      </c>
      <c r="N24" s="29"/>
      <c r="O24" s="13"/>
    </row>
    <row r="25" spans="1:16" s="14" customFormat="1" x14ac:dyDescent="0.2">
      <c r="A25" s="11"/>
      <c r="B25" s="33" t="s">
        <v>58</v>
      </c>
      <c r="C25" s="34"/>
      <c r="D25" s="34"/>
      <c r="E25" s="34"/>
      <c r="F25" s="34"/>
      <c r="G25" s="34"/>
      <c r="H25" s="34"/>
      <c r="I25" s="34"/>
      <c r="J25" s="34"/>
      <c r="K25" s="34"/>
      <c r="L25" s="35"/>
      <c r="M25" s="12">
        <f>M24*10</f>
        <v>0</v>
      </c>
      <c r="N25" s="13"/>
      <c r="O25" s="13"/>
    </row>
    <row r="26" spans="1:16" ht="25.5" x14ac:dyDescent="0.2">
      <c r="A26" s="15" t="s">
        <v>14</v>
      </c>
      <c r="B26" s="16" t="s">
        <v>2</v>
      </c>
      <c r="C26" s="17" t="s">
        <v>3</v>
      </c>
      <c r="D26" s="18" t="s">
        <v>7</v>
      </c>
      <c r="E26" s="17" t="s">
        <v>5</v>
      </c>
      <c r="F26" s="19">
        <v>7</v>
      </c>
      <c r="G26" s="20"/>
      <c r="H26" s="21"/>
      <c r="I26" s="20"/>
      <c r="J26" s="21"/>
      <c r="K26" s="22"/>
      <c r="L26" s="22"/>
      <c r="M26" s="20">
        <f>F26*L26</f>
        <v>0</v>
      </c>
    </row>
    <row r="27" spans="1:16" ht="25.5" x14ac:dyDescent="0.2">
      <c r="A27" s="15" t="s">
        <v>15</v>
      </c>
      <c r="B27" s="16" t="s">
        <v>2</v>
      </c>
      <c r="C27" s="17" t="s">
        <v>50</v>
      </c>
      <c r="D27" s="18" t="s">
        <v>52</v>
      </c>
      <c r="E27" s="17" t="s">
        <v>5</v>
      </c>
      <c r="F27" s="19">
        <v>13</v>
      </c>
      <c r="G27" s="20"/>
      <c r="H27" s="21"/>
      <c r="I27" s="20"/>
      <c r="J27" s="21"/>
      <c r="K27" s="22"/>
      <c r="L27" s="22"/>
      <c r="M27" s="20">
        <f t="shared" ref="M27:M30" si="0">F27*L27</f>
        <v>0</v>
      </c>
    </row>
    <row r="28" spans="1:16" x14ac:dyDescent="0.2">
      <c r="A28" s="15" t="s">
        <v>16</v>
      </c>
      <c r="B28" s="16" t="s">
        <v>2</v>
      </c>
      <c r="C28" s="17" t="s">
        <v>51</v>
      </c>
      <c r="D28" s="18" t="s">
        <v>53</v>
      </c>
      <c r="E28" s="17" t="s">
        <v>54</v>
      </c>
      <c r="F28" s="19">
        <v>73.900000000000006</v>
      </c>
      <c r="G28" s="20"/>
      <c r="H28" s="21"/>
      <c r="I28" s="20"/>
      <c r="J28" s="21"/>
      <c r="K28" s="22"/>
      <c r="L28" s="22"/>
      <c r="M28" s="20">
        <f t="shared" si="0"/>
        <v>0</v>
      </c>
    </row>
    <row r="29" spans="1:16" ht="25.5" x14ac:dyDescent="0.2">
      <c r="A29" s="15" t="s">
        <v>17</v>
      </c>
      <c r="B29" s="16" t="s">
        <v>2</v>
      </c>
      <c r="C29" s="17" t="s">
        <v>46</v>
      </c>
      <c r="D29" s="18" t="s">
        <v>48</v>
      </c>
      <c r="E29" s="17" t="s">
        <v>4</v>
      </c>
      <c r="F29" s="19">
        <v>14.83</v>
      </c>
      <c r="G29" s="20"/>
      <c r="H29" s="21"/>
      <c r="I29" s="20"/>
      <c r="J29" s="21"/>
      <c r="K29" s="22"/>
      <c r="L29" s="22"/>
      <c r="M29" s="20">
        <f t="shared" si="0"/>
        <v>0</v>
      </c>
    </row>
    <row r="30" spans="1:16" ht="25.5" x14ac:dyDescent="0.2">
      <c r="A30" s="15" t="s">
        <v>18</v>
      </c>
      <c r="B30" s="16" t="s">
        <v>2</v>
      </c>
      <c r="C30" s="17">
        <v>93589</v>
      </c>
      <c r="D30" s="18" t="s">
        <v>89</v>
      </c>
      <c r="E30" s="17" t="s">
        <v>6</v>
      </c>
      <c r="F30" s="19">
        <v>319</v>
      </c>
      <c r="G30" s="22"/>
      <c r="H30" s="24"/>
      <c r="I30" s="22"/>
      <c r="J30" s="24"/>
      <c r="K30" s="22"/>
      <c r="L30" s="22"/>
      <c r="M30" s="20">
        <f t="shared" si="0"/>
        <v>0</v>
      </c>
    </row>
    <row r="31" spans="1:16" s="14" customFormat="1" ht="12.75" customHeight="1" x14ac:dyDescent="0.2">
      <c r="A31" s="11" t="s">
        <v>19</v>
      </c>
      <c r="B31" s="31" t="s">
        <v>85</v>
      </c>
      <c r="C31" s="32"/>
      <c r="D31" s="32"/>
      <c r="E31" s="26"/>
      <c r="F31" s="26"/>
      <c r="G31" s="26"/>
      <c r="H31" s="28">
        <f>F33*H33+F34*H34+F35*H35+F36*H36+F37*H37</f>
        <v>0</v>
      </c>
      <c r="I31" s="26"/>
      <c r="J31" s="28">
        <f>F33*J33+F34*J34+F35*J35+F36*J36+F37*J37</f>
        <v>0</v>
      </c>
      <c r="K31" s="26"/>
      <c r="L31" s="27"/>
      <c r="M31" s="12">
        <f>SUM(M33:M37)</f>
        <v>0</v>
      </c>
      <c r="N31" s="29"/>
      <c r="O31" s="13"/>
    </row>
    <row r="32" spans="1:16" s="14" customFormat="1" x14ac:dyDescent="0.2">
      <c r="A32" s="11"/>
      <c r="B32" s="33" t="s">
        <v>57</v>
      </c>
      <c r="C32" s="34"/>
      <c r="D32" s="34"/>
      <c r="E32" s="34"/>
      <c r="F32" s="34"/>
      <c r="G32" s="34"/>
      <c r="H32" s="34"/>
      <c r="I32" s="34"/>
      <c r="J32" s="34"/>
      <c r="K32" s="34"/>
      <c r="L32" s="35"/>
      <c r="M32" s="12">
        <f>M31*15</f>
        <v>0</v>
      </c>
      <c r="N32" s="13"/>
      <c r="O32" s="13"/>
    </row>
    <row r="33" spans="1:15" ht="25.5" x14ac:dyDescent="0.2">
      <c r="A33" s="15" t="s">
        <v>20</v>
      </c>
      <c r="B33" s="16" t="s">
        <v>2</v>
      </c>
      <c r="C33" s="17" t="s">
        <v>3</v>
      </c>
      <c r="D33" s="18" t="s">
        <v>7</v>
      </c>
      <c r="E33" s="17" t="s">
        <v>5</v>
      </c>
      <c r="F33" s="19">
        <v>3</v>
      </c>
      <c r="G33" s="20"/>
      <c r="H33" s="21"/>
      <c r="I33" s="20"/>
      <c r="J33" s="21"/>
      <c r="K33" s="22"/>
      <c r="L33" s="22"/>
      <c r="M33" s="20">
        <f>F33*L33</f>
        <v>0</v>
      </c>
    </row>
    <row r="34" spans="1:15" ht="25.5" x14ac:dyDescent="0.2">
      <c r="A34" s="15" t="s">
        <v>21</v>
      </c>
      <c r="B34" s="16" t="s">
        <v>2</v>
      </c>
      <c r="C34" s="17" t="s">
        <v>50</v>
      </c>
      <c r="D34" s="18" t="s">
        <v>52</v>
      </c>
      <c r="E34" s="17" t="s">
        <v>5</v>
      </c>
      <c r="F34" s="19">
        <v>4</v>
      </c>
      <c r="G34" s="20"/>
      <c r="H34" s="21"/>
      <c r="I34" s="20"/>
      <c r="J34" s="21"/>
      <c r="K34" s="22"/>
      <c r="L34" s="22"/>
      <c r="M34" s="20">
        <f t="shared" ref="M34:M37" si="1">F34*L34</f>
        <v>0</v>
      </c>
    </row>
    <row r="35" spans="1:15" x14ac:dyDescent="0.2">
      <c r="A35" s="15" t="s">
        <v>22</v>
      </c>
      <c r="B35" s="16" t="s">
        <v>2</v>
      </c>
      <c r="C35" s="17" t="s">
        <v>51</v>
      </c>
      <c r="D35" s="18" t="s">
        <v>53</v>
      </c>
      <c r="E35" s="17" t="s">
        <v>54</v>
      </c>
      <c r="F35" s="19">
        <v>36</v>
      </c>
      <c r="G35" s="20"/>
      <c r="H35" s="21"/>
      <c r="I35" s="20"/>
      <c r="J35" s="21"/>
      <c r="K35" s="22"/>
      <c r="L35" s="22"/>
      <c r="M35" s="20">
        <f t="shared" si="1"/>
        <v>0</v>
      </c>
    </row>
    <row r="36" spans="1:15" ht="25.5" x14ac:dyDescent="0.2">
      <c r="A36" s="15" t="s">
        <v>55</v>
      </c>
      <c r="B36" s="16" t="s">
        <v>2</v>
      </c>
      <c r="C36" s="17" t="s">
        <v>46</v>
      </c>
      <c r="D36" s="18" t="s">
        <v>48</v>
      </c>
      <c r="E36" s="17" t="s">
        <v>4</v>
      </c>
      <c r="F36" s="19">
        <v>6.81</v>
      </c>
      <c r="G36" s="20"/>
      <c r="H36" s="21"/>
      <c r="I36" s="20"/>
      <c r="J36" s="21"/>
      <c r="K36" s="22"/>
      <c r="L36" s="22"/>
      <c r="M36" s="20">
        <f t="shared" si="1"/>
        <v>0</v>
      </c>
    </row>
    <row r="37" spans="1:15" ht="25.5" x14ac:dyDescent="0.2">
      <c r="A37" s="15" t="s">
        <v>56</v>
      </c>
      <c r="B37" s="16" t="s">
        <v>2</v>
      </c>
      <c r="C37" s="17">
        <v>93589</v>
      </c>
      <c r="D37" s="18" t="s">
        <v>89</v>
      </c>
      <c r="E37" s="17" t="s">
        <v>6</v>
      </c>
      <c r="F37" s="19">
        <v>96</v>
      </c>
      <c r="G37" s="22"/>
      <c r="H37" s="24"/>
      <c r="I37" s="22"/>
      <c r="J37" s="24"/>
      <c r="K37" s="22"/>
      <c r="L37" s="22"/>
      <c r="M37" s="20">
        <f t="shared" si="1"/>
        <v>0</v>
      </c>
    </row>
    <row r="38" spans="1:15" ht="12.75" customHeight="1" x14ac:dyDescent="0.2">
      <c r="A38" s="11" t="s">
        <v>23</v>
      </c>
      <c r="B38" s="31" t="s">
        <v>86</v>
      </c>
      <c r="C38" s="32"/>
      <c r="D38" s="32"/>
      <c r="E38" s="26"/>
      <c r="F38" s="26"/>
      <c r="G38" s="26"/>
      <c r="H38" s="28">
        <f>F40*H40+F41*H41+F42*H42+F43*H43+F44*H44</f>
        <v>0</v>
      </c>
      <c r="I38" s="26"/>
      <c r="J38" s="28">
        <f>F40*J40+F41*J41+F42*J42+F43*J43+F44*J44</f>
        <v>0</v>
      </c>
      <c r="K38" s="26"/>
      <c r="L38" s="27"/>
      <c r="M38" s="12">
        <f>SUM(M40:M44)</f>
        <v>0</v>
      </c>
      <c r="N38" s="29"/>
    </row>
    <row r="39" spans="1:15" x14ac:dyDescent="0.2">
      <c r="A39" s="11"/>
      <c r="B39" s="33" t="s">
        <v>58</v>
      </c>
      <c r="C39" s="34"/>
      <c r="D39" s="34"/>
      <c r="E39" s="34"/>
      <c r="F39" s="34"/>
      <c r="G39" s="34"/>
      <c r="H39" s="34"/>
      <c r="I39" s="34"/>
      <c r="J39" s="34"/>
      <c r="K39" s="34"/>
      <c r="L39" s="35"/>
      <c r="M39" s="12">
        <f>M38*10</f>
        <v>0</v>
      </c>
    </row>
    <row r="40" spans="1:15" ht="25.5" x14ac:dyDescent="0.2">
      <c r="A40" s="15" t="s">
        <v>24</v>
      </c>
      <c r="B40" s="16" t="s">
        <v>2</v>
      </c>
      <c r="C40" s="17" t="s">
        <v>3</v>
      </c>
      <c r="D40" s="18" t="s">
        <v>7</v>
      </c>
      <c r="E40" s="17" t="s">
        <v>5</v>
      </c>
      <c r="F40" s="19">
        <v>4</v>
      </c>
      <c r="G40" s="20"/>
      <c r="H40" s="21"/>
      <c r="I40" s="20"/>
      <c r="J40" s="21"/>
      <c r="K40" s="22"/>
      <c r="L40" s="22"/>
      <c r="M40" s="20">
        <f>F40*L40</f>
        <v>0</v>
      </c>
    </row>
    <row r="41" spans="1:15" ht="25.5" x14ac:dyDescent="0.2">
      <c r="A41" s="15" t="s">
        <v>25</v>
      </c>
      <c r="B41" s="16" t="s">
        <v>2</v>
      </c>
      <c r="C41" s="17" t="s">
        <v>50</v>
      </c>
      <c r="D41" s="18" t="s">
        <v>52</v>
      </c>
      <c r="E41" s="17" t="s">
        <v>5</v>
      </c>
      <c r="F41" s="19">
        <v>5.0999999999999996</v>
      </c>
      <c r="G41" s="20"/>
      <c r="H41" s="21"/>
      <c r="I41" s="20"/>
      <c r="J41" s="21"/>
      <c r="K41" s="22"/>
      <c r="L41" s="22"/>
      <c r="M41" s="20">
        <f t="shared" ref="M41:M44" si="2">F41*L41</f>
        <v>0</v>
      </c>
    </row>
    <row r="42" spans="1:15" x14ac:dyDescent="0.2">
      <c r="A42" s="15" t="s">
        <v>26</v>
      </c>
      <c r="B42" s="16" t="s">
        <v>2</v>
      </c>
      <c r="C42" s="17" t="s">
        <v>51</v>
      </c>
      <c r="D42" s="18" t="s">
        <v>53</v>
      </c>
      <c r="E42" s="17" t="s">
        <v>54</v>
      </c>
      <c r="F42" s="19">
        <v>42.05</v>
      </c>
      <c r="G42" s="20"/>
      <c r="H42" s="21"/>
      <c r="I42" s="20"/>
      <c r="J42" s="21"/>
      <c r="K42" s="22"/>
      <c r="L42" s="22"/>
      <c r="M42" s="20">
        <f t="shared" si="2"/>
        <v>0</v>
      </c>
    </row>
    <row r="43" spans="1:15" ht="25.5" x14ac:dyDescent="0.2">
      <c r="A43" s="15" t="s">
        <v>59</v>
      </c>
      <c r="B43" s="16" t="s">
        <v>2</v>
      </c>
      <c r="C43" s="17" t="s">
        <v>46</v>
      </c>
      <c r="D43" s="18" t="s">
        <v>48</v>
      </c>
      <c r="E43" s="17" t="s">
        <v>4</v>
      </c>
      <c r="F43" s="19">
        <v>7.92</v>
      </c>
      <c r="G43" s="20"/>
      <c r="H43" s="21"/>
      <c r="I43" s="20"/>
      <c r="J43" s="21"/>
      <c r="K43" s="22"/>
      <c r="L43" s="22"/>
      <c r="M43" s="20">
        <f t="shared" si="2"/>
        <v>0</v>
      </c>
    </row>
    <row r="44" spans="1:15" ht="42.75" customHeight="1" x14ac:dyDescent="0.2">
      <c r="A44" s="15" t="s">
        <v>49</v>
      </c>
      <c r="B44" s="16" t="s">
        <v>2</v>
      </c>
      <c r="C44" s="17">
        <v>93589</v>
      </c>
      <c r="D44" s="18" t="s">
        <v>89</v>
      </c>
      <c r="E44" s="17" t="s">
        <v>6</v>
      </c>
      <c r="F44" s="19">
        <v>191</v>
      </c>
      <c r="G44" s="22"/>
      <c r="H44" s="24"/>
      <c r="I44" s="22"/>
      <c r="J44" s="24"/>
      <c r="K44" s="22"/>
      <c r="L44" s="22"/>
      <c r="M44" s="20">
        <f t="shared" si="2"/>
        <v>0</v>
      </c>
      <c r="N44" s="23"/>
      <c r="O44" s="23"/>
    </row>
    <row r="45" spans="1:15" ht="12.75" customHeight="1" x14ac:dyDescent="0.2">
      <c r="A45" s="11" t="s">
        <v>60</v>
      </c>
      <c r="B45" s="31" t="s">
        <v>87</v>
      </c>
      <c r="C45" s="32"/>
      <c r="D45" s="32"/>
      <c r="E45" s="26"/>
      <c r="F45" s="26"/>
      <c r="G45" s="26"/>
      <c r="H45" s="28">
        <f>F47*H47+F48*H48+F49*H49+F50*H50+F51*H51</f>
        <v>0</v>
      </c>
      <c r="I45" s="26"/>
      <c r="J45" s="28">
        <f>F47*J47+F48*J48+F49*J49+F50*J50+F51*J51</f>
        <v>0</v>
      </c>
      <c r="K45" s="26"/>
      <c r="L45" s="27"/>
      <c r="M45" s="12">
        <f>SUM(M47:M51)</f>
        <v>0</v>
      </c>
      <c r="N45" s="29"/>
    </row>
    <row r="46" spans="1:15" x14ac:dyDescent="0.2">
      <c r="A46" s="11"/>
      <c r="B46" s="33" t="s">
        <v>58</v>
      </c>
      <c r="C46" s="34"/>
      <c r="D46" s="34"/>
      <c r="E46" s="34"/>
      <c r="F46" s="34"/>
      <c r="G46" s="34"/>
      <c r="H46" s="34"/>
      <c r="I46" s="34"/>
      <c r="J46" s="34"/>
      <c r="K46" s="34"/>
      <c r="L46" s="35"/>
      <c r="M46" s="12">
        <f>M45*10</f>
        <v>0</v>
      </c>
    </row>
    <row r="47" spans="1:15" ht="25.5" x14ac:dyDescent="0.2">
      <c r="A47" s="15" t="s">
        <v>61</v>
      </c>
      <c r="B47" s="16" t="s">
        <v>2</v>
      </c>
      <c r="C47" s="17" t="s">
        <v>3</v>
      </c>
      <c r="D47" s="18" t="s">
        <v>7</v>
      </c>
      <c r="E47" s="17" t="s">
        <v>5</v>
      </c>
      <c r="F47" s="19">
        <v>3</v>
      </c>
      <c r="G47" s="20"/>
      <c r="H47" s="21"/>
      <c r="I47" s="20"/>
      <c r="J47" s="21"/>
      <c r="K47" s="22"/>
      <c r="L47" s="22"/>
      <c r="M47" s="20">
        <f>F47*L47</f>
        <v>0</v>
      </c>
    </row>
    <row r="48" spans="1:15" ht="25.5" x14ac:dyDescent="0.2">
      <c r="A48" s="15" t="s">
        <v>62</v>
      </c>
      <c r="B48" s="16" t="s">
        <v>2</v>
      </c>
      <c r="C48" s="17" t="s">
        <v>50</v>
      </c>
      <c r="D48" s="18" t="s">
        <v>52</v>
      </c>
      <c r="E48" s="17" t="s">
        <v>5</v>
      </c>
      <c r="F48" s="19">
        <v>3.8</v>
      </c>
      <c r="G48" s="20"/>
      <c r="H48" s="21"/>
      <c r="I48" s="20"/>
      <c r="J48" s="21"/>
      <c r="K48" s="22"/>
      <c r="L48" s="22"/>
      <c r="M48" s="20">
        <f t="shared" ref="M48:M51" si="3">F48*L48</f>
        <v>0</v>
      </c>
    </row>
    <row r="49" spans="1:14" x14ac:dyDescent="0.2">
      <c r="A49" s="15" t="s">
        <v>63</v>
      </c>
      <c r="B49" s="16" t="s">
        <v>2</v>
      </c>
      <c r="C49" s="17" t="s">
        <v>51</v>
      </c>
      <c r="D49" s="18" t="s">
        <v>53</v>
      </c>
      <c r="E49" s="17" t="s">
        <v>54</v>
      </c>
      <c r="F49" s="19">
        <v>34.81</v>
      </c>
      <c r="G49" s="20"/>
      <c r="H49" s="21"/>
      <c r="I49" s="20"/>
      <c r="J49" s="21"/>
      <c r="K49" s="22"/>
      <c r="L49" s="22"/>
      <c r="M49" s="20">
        <f t="shared" si="3"/>
        <v>0</v>
      </c>
    </row>
    <row r="50" spans="1:14" ht="25.5" x14ac:dyDescent="0.2">
      <c r="A50" s="15" t="s">
        <v>64</v>
      </c>
      <c r="B50" s="16" t="s">
        <v>2</v>
      </c>
      <c r="C50" s="17" t="s">
        <v>46</v>
      </c>
      <c r="D50" s="18" t="s">
        <v>48</v>
      </c>
      <c r="E50" s="17" t="s">
        <v>4</v>
      </c>
      <c r="F50" s="19">
        <v>6.72</v>
      </c>
      <c r="G50" s="20"/>
      <c r="H50" s="21"/>
      <c r="I50" s="20"/>
      <c r="J50" s="21"/>
      <c r="K50" s="22"/>
      <c r="L50" s="22"/>
      <c r="M50" s="20">
        <f t="shared" si="3"/>
        <v>0</v>
      </c>
    </row>
    <row r="51" spans="1:14" ht="25.5" x14ac:dyDescent="0.2">
      <c r="A51" s="15" t="s">
        <v>65</v>
      </c>
      <c r="B51" s="16" t="s">
        <v>2</v>
      </c>
      <c r="C51" s="17">
        <v>93589</v>
      </c>
      <c r="D51" s="18" t="s">
        <v>89</v>
      </c>
      <c r="E51" s="17" t="s">
        <v>6</v>
      </c>
      <c r="F51" s="19">
        <v>96</v>
      </c>
      <c r="G51" s="22"/>
      <c r="H51" s="24"/>
      <c r="I51" s="22"/>
      <c r="J51" s="24"/>
      <c r="K51" s="22"/>
      <c r="L51" s="22"/>
      <c r="M51" s="20">
        <f t="shared" si="3"/>
        <v>0</v>
      </c>
    </row>
    <row r="52" spans="1:14" ht="12.75" customHeight="1" x14ac:dyDescent="0.2">
      <c r="A52" s="11" t="s">
        <v>90</v>
      </c>
      <c r="B52" s="31" t="s">
        <v>88</v>
      </c>
      <c r="C52" s="32"/>
      <c r="D52" s="32"/>
      <c r="E52" s="26"/>
      <c r="F52" s="26"/>
      <c r="G52" s="26"/>
      <c r="H52" s="28">
        <f>F54*H54+F55*H55+F56*H56+F57*H57+F58*H58</f>
        <v>0</v>
      </c>
      <c r="I52" s="26"/>
      <c r="J52" s="28">
        <f>F54*J54+F55*J55+F56*J56+F57*J57+F58*J58</f>
        <v>0</v>
      </c>
      <c r="K52" s="26"/>
      <c r="L52" s="27"/>
      <c r="M52" s="12">
        <f>SUM(M54:M58)</f>
        <v>0</v>
      </c>
      <c r="N52" s="29"/>
    </row>
    <row r="53" spans="1:14" x14ac:dyDescent="0.2">
      <c r="A53" s="11"/>
      <c r="B53" s="33" t="s">
        <v>71</v>
      </c>
      <c r="C53" s="34"/>
      <c r="D53" s="34"/>
      <c r="E53" s="34"/>
      <c r="F53" s="34"/>
      <c r="G53" s="34"/>
      <c r="H53" s="34"/>
      <c r="I53" s="34"/>
      <c r="J53" s="34"/>
      <c r="K53" s="34"/>
      <c r="L53" s="35"/>
      <c r="M53" s="12">
        <f>M52*20</f>
        <v>0</v>
      </c>
    </row>
    <row r="54" spans="1:14" ht="25.5" x14ac:dyDescent="0.2">
      <c r="A54" s="15" t="s">
        <v>66</v>
      </c>
      <c r="B54" s="16" t="s">
        <v>2</v>
      </c>
      <c r="C54" s="17" t="s">
        <v>3</v>
      </c>
      <c r="D54" s="18" t="s">
        <v>7</v>
      </c>
      <c r="E54" s="17" t="s">
        <v>5</v>
      </c>
      <c r="F54" s="19">
        <v>2</v>
      </c>
      <c r="G54" s="20"/>
      <c r="H54" s="21"/>
      <c r="I54" s="20"/>
      <c r="J54" s="21"/>
      <c r="K54" s="22"/>
      <c r="L54" s="22"/>
      <c r="M54" s="20">
        <f>F54*L54</f>
        <v>0</v>
      </c>
    </row>
    <row r="55" spans="1:14" ht="30.75" customHeight="1" x14ac:dyDescent="0.2">
      <c r="A55" s="15" t="s">
        <v>67</v>
      </c>
      <c r="B55" s="16" t="s">
        <v>2</v>
      </c>
      <c r="C55" s="17" t="s">
        <v>50</v>
      </c>
      <c r="D55" s="18" t="s">
        <v>52</v>
      </c>
      <c r="E55" s="17" t="s">
        <v>5</v>
      </c>
      <c r="F55" s="19">
        <v>2.2000000000000002</v>
      </c>
      <c r="G55" s="20"/>
      <c r="H55" s="21"/>
      <c r="I55" s="20"/>
      <c r="J55" s="21"/>
      <c r="K55" s="22"/>
      <c r="L55" s="22"/>
      <c r="M55" s="20">
        <f t="shared" ref="M55:M58" si="4">F55*L55</f>
        <v>0</v>
      </c>
    </row>
    <row r="56" spans="1:14" x14ac:dyDescent="0.2">
      <c r="A56" s="15" t="s">
        <v>68</v>
      </c>
      <c r="B56" s="16" t="s">
        <v>2</v>
      </c>
      <c r="C56" s="17" t="s">
        <v>51</v>
      </c>
      <c r="D56" s="18" t="s">
        <v>53</v>
      </c>
      <c r="E56" s="17" t="s">
        <v>54</v>
      </c>
      <c r="F56" s="19">
        <v>2.36</v>
      </c>
      <c r="G56" s="20"/>
      <c r="H56" s="21"/>
      <c r="I56" s="20"/>
      <c r="J56" s="21"/>
      <c r="K56" s="22"/>
      <c r="L56" s="22"/>
      <c r="M56" s="20">
        <f t="shared" si="4"/>
        <v>0</v>
      </c>
    </row>
    <row r="57" spans="1:14" ht="25.5" x14ac:dyDescent="0.2">
      <c r="A57" s="15" t="s">
        <v>69</v>
      </c>
      <c r="B57" s="16" t="s">
        <v>2</v>
      </c>
      <c r="C57" s="17" t="s">
        <v>46</v>
      </c>
      <c r="D57" s="18" t="s">
        <v>48</v>
      </c>
      <c r="E57" s="17" t="s">
        <v>4</v>
      </c>
      <c r="F57" s="19">
        <v>4.1399999999999997</v>
      </c>
      <c r="G57" s="20"/>
      <c r="H57" s="21"/>
      <c r="I57" s="20"/>
      <c r="J57" s="21"/>
      <c r="K57" s="22"/>
      <c r="L57" s="22"/>
      <c r="M57" s="20">
        <f t="shared" si="4"/>
        <v>0</v>
      </c>
    </row>
    <row r="58" spans="1:14" ht="25.5" x14ac:dyDescent="0.2">
      <c r="A58" s="15" t="s">
        <v>70</v>
      </c>
      <c r="B58" s="16" t="s">
        <v>2</v>
      </c>
      <c r="C58" s="17">
        <v>93589</v>
      </c>
      <c r="D58" s="18" t="s">
        <v>89</v>
      </c>
      <c r="E58" s="17" t="s">
        <v>6</v>
      </c>
      <c r="F58" s="19">
        <v>96</v>
      </c>
      <c r="G58" s="22"/>
      <c r="H58" s="24"/>
      <c r="I58" s="22"/>
      <c r="J58" s="24"/>
      <c r="K58" s="22"/>
      <c r="L58" s="22"/>
      <c r="M58" s="20">
        <f t="shared" si="4"/>
        <v>0</v>
      </c>
    </row>
    <row r="62" spans="1:14" x14ac:dyDescent="0.2">
      <c r="B62" s="2" t="s">
        <v>44</v>
      </c>
    </row>
    <row r="63" spans="1:14" x14ac:dyDescent="0.2">
      <c r="B63" s="2" t="s">
        <v>38</v>
      </c>
      <c r="F63" s="3" t="s">
        <v>39</v>
      </c>
    </row>
    <row r="64" spans="1:14" x14ac:dyDescent="0.2">
      <c r="F64" s="3" t="s">
        <v>40</v>
      </c>
      <c r="G64" s="3" t="s">
        <v>75</v>
      </c>
    </row>
    <row r="65" spans="1:7" x14ac:dyDescent="0.2">
      <c r="B65" s="2" t="s">
        <v>74</v>
      </c>
      <c r="F65" s="3" t="s">
        <v>41</v>
      </c>
      <c r="G65" s="25" t="s">
        <v>76</v>
      </c>
    </row>
    <row r="66" spans="1:7" x14ac:dyDescent="0.2">
      <c r="B66" s="2" t="s">
        <v>42</v>
      </c>
      <c r="F66" s="3" t="s">
        <v>43</v>
      </c>
    </row>
    <row r="69" spans="1:7" x14ac:dyDescent="0.2">
      <c r="A69" s="3"/>
      <c r="B69" s="3"/>
      <c r="C69" s="3"/>
      <c r="E69" s="3"/>
    </row>
    <row r="70" spans="1:7" x14ac:dyDescent="0.2">
      <c r="A70" s="3"/>
      <c r="B70" s="3"/>
      <c r="C70" s="3"/>
      <c r="E70" s="3"/>
    </row>
    <row r="71" spans="1:7" x14ac:dyDescent="0.2">
      <c r="A71" s="3"/>
      <c r="B71" s="3"/>
      <c r="C71" s="3"/>
      <c r="E71" s="3"/>
    </row>
    <row r="72" spans="1:7" x14ac:dyDescent="0.2">
      <c r="A72" s="3"/>
      <c r="B72" s="3"/>
      <c r="C72" s="3"/>
      <c r="E72" s="3"/>
    </row>
    <row r="73" spans="1:7" x14ac:dyDescent="0.2">
      <c r="A73" s="3"/>
      <c r="B73" s="3"/>
      <c r="C73" s="3"/>
      <c r="E73" s="3"/>
    </row>
    <row r="74" spans="1:7" x14ac:dyDescent="0.2">
      <c r="A74" s="3"/>
      <c r="B74" s="3"/>
      <c r="C74" s="3"/>
      <c r="E74" s="3"/>
    </row>
    <row r="109" spans="1:5" x14ac:dyDescent="0.2">
      <c r="A109" s="3"/>
      <c r="B109" s="3"/>
      <c r="C109" s="3"/>
      <c r="E109" s="3"/>
    </row>
    <row r="110" spans="1:5" x14ac:dyDescent="0.2">
      <c r="A110" s="3"/>
      <c r="B110" s="3"/>
      <c r="C110" s="3"/>
      <c r="E110" s="3"/>
    </row>
    <row r="111" spans="1:5" x14ac:dyDescent="0.2">
      <c r="A111" s="3"/>
      <c r="B111" s="3"/>
      <c r="C111" s="3"/>
      <c r="E111" s="3"/>
    </row>
    <row r="112" spans="1:5" x14ac:dyDescent="0.2">
      <c r="A112" s="3"/>
      <c r="B112" s="3"/>
      <c r="C112" s="3"/>
      <c r="E112" s="3"/>
    </row>
    <row r="113" spans="1:5" x14ac:dyDescent="0.2">
      <c r="A113" s="3"/>
      <c r="B113" s="3"/>
      <c r="C113" s="3"/>
      <c r="E113" s="3"/>
    </row>
    <row r="114" spans="1:5" x14ac:dyDescent="0.2">
      <c r="A114" s="3"/>
      <c r="B114" s="3"/>
      <c r="C114" s="3"/>
      <c r="E114" s="3"/>
    </row>
  </sheetData>
  <mergeCells count="25">
    <mergeCell ref="B45:D45"/>
    <mergeCell ref="A2:M2"/>
    <mergeCell ref="A3:M3"/>
    <mergeCell ref="K14:L14"/>
    <mergeCell ref="B25:L25"/>
    <mergeCell ref="B32:L32"/>
    <mergeCell ref="B24:D24"/>
    <mergeCell ref="B17:D17"/>
    <mergeCell ref="B31:D31"/>
    <mergeCell ref="B52:D52"/>
    <mergeCell ref="B46:L46"/>
    <mergeCell ref="B53:L53"/>
    <mergeCell ref="B39:L39"/>
    <mergeCell ref="A13:M13"/>
    <mergeCell ref="M14:M15"/>
    <mergeCell ref="B18:L18"/>
    <mergeCell ref="A14:A15"/>
    <mergeCell ref="B14:B15"/>
    <mergeCell ref="D14:D15"/>
    <mergeCell ref="E14:E15"/>
    <mergeCell ref="F14:F15"/>
    <mergeCell ref="G14:H14"/>
    <mergeCell ref="I14:J14"/>
    <mergeCell ref="B16:L16"/>
    <mergeCell ref="B38:D38"/>
  </mergeCells>
  <conditionalFormatting sqref="F28">
    <cfRule type="expression" dxfId="47" priority="57" stopIfTrue="1">
      <formula>$C28=1</formula>
    </cfRule>
    <cfRule type="expression" dxfId="46" priority="58" stopIfTrue="1">
      <formula>OR($C28=0,$C28=2,$C28=3,$C28=4)</formula>
    </cfRule>
  </conditionalFormatting>
  <conditionalFormatting sqref="F33:F34">
    <cfRule type="expression" dxfId="45" priority="39" stopIfTrue="1">
      <formula>$C33=1</formula>
    </cfRule>
    <cfRule type="expression" dxfId="44" priority="40" stopIfTrue="1">
      <formula>OR($C33=0,$C33=2,$C33=3,$C33=4)</formula>
    </cfRule>
  </conditionalFormatting>
  <conditionalFormatting sqref="F43">
    <cfRule type="expression" dxfId="43" priority="37" stopIfTrue="1">
      <formula>$C43=1</formula>
    </cfRule>
    <cfRule type="expression" dxfId="42" priority="38" stopIfTrue="1">
      <formula>OR($C43=0,$C43=2,$C43=3,$C43=4)</formula>
    </cfRule>
  </conditionalFormatting>
  <conditionalFormatting sqref="F22">
    <cfRule type="expression" dxfId="41" priority="69" stopIfTrue="1">
      <formula>$C22=1</formula>
    </cfRule>
    <cfRule type="expression" dxfId="40" priority="70" stopIfTrue="1">
      <formula>OR($C22=0,$C22=2,$C22=3,$C22=4)</formula>
    </cfRule>
  </conditionalFormatting>
  <conditionalFormatting sqref="F21">
    <cfRule type="expression" dxfId="39" priority="65" stopIfTrue="1">
      <formula>$C21=1</formula>
    </cfRule>
    <cfRule type="expression" dxfId="38" priority="66" stopIfTrue="1">
      <formula>OR($C21=0,$C21=2,$C21=3,$C21=4)</formula>
    </cfRule>
  </conditionalFormatting>
  <conditionalFormatting sqref="F40:F41">
    <cfRule type="expression" dxfId="37" priority="31" stopIfTrue="1">
      <formula>$C40=1</formula>
    </cfRule>
    <cfRule type="expression" dxfId="36" priority="32" stopIfTrue="1">
      <formula>OR($C40=0,$C40=2,$C40=3,$C40=4)</formula>
    </cfRule>
  </conditionalFormatting>
  <conditionalFormatting sqref="F19:F20">
    <cfRule type="expression" dxfId="35" priority="63" stopIfTrue="1">
      <formula>$C19=1</formula>
    </cfRule>
    <cfRule type="expression" dxfId="34" priority="64" stopIfTrue="1">
      <formula>OR($C19=0,$C19=2,$C19=3,$C19=4)</formula>
    </cfRule>
  </conditionalFormatting>
  <conditionalFormatting sqref="F29">
    <cfRule type="expression" dxfId="33" priority="61" stopIfTrue="1">
      <formula>$C29=1</formula>
    </cfRule>
    <cfRule type="expression" dxfId="32" priority="62" stopIfTrue="1">
      <formula>OR($C29=0,$C29=2,$C29=3,$C29=4)</formula>
    </cfRule>
  </conditionalFormatting>
  <conditionalFormatting sqref="F26:F27">
    <cfRule type="expression" dxfId="31" priority="55" stopIfTrue="1">
      <formula>$C26=1</formula>
    </cfRule>
    <cfRule type="expression" dxfId="30" priority="56" stopIfTrue="1">
      <formula>OR($C26=0,$C26=2,$C26=3,$C26=4)</formula>
    </cfRule>
  </conditionalFormatting>
  <conditionalFormatting sqref="F50">
    <cfRule type="expression" dxfId="29" priority="29" stopIfTrue="1">
      <formula>$C50=1</formula>
    </cfRule>
    <cfRule type="expression" dxfId="28" priority="30" stopIfTrue="1">
      <formula>OR($C50=0,$C50=2,$C50=3,$C50=4)</formula>
    </cfRule>
  </conditionalFormatting>
  <conditionalFormatting sqref="F23">
    <cfRule type="expression" dxfId="27" priority="67" stopIfTrue="1">
      <formula>$C23=1</formula>
    </cfRule>
    <cfRule type="expression" dxfId="26" priority="68" stopIfTrue="1">
      <formula>OR($C23=0,$C23=2,$C23=3,$C23=4)</formula>
    </cfRule>
  </conditionalFormatting>
  <conditionalFormatting sqref="F47:F48">
    <cfRule type="expression" dxfId="25" priority="23" stopIfTrue="1">
      <formula>$C47=1</formula>
    </cfRule>
    <cfRule type="expression" dxfId="24" priority="24" stopIfTrue="1">
      <formula>OR($C47=0,$C47=2,$C47=3,$C47=4)</formula>
    </cfRule>
  </conditionalFormatting>
  <conditionalFormatting sqref="F57">
    <cfRule type="expression" dxfId="23" priority="21" stopIfTrue="1">
      <formula>$C57=1</formula>
    </cfRule>
    <cfRule type="expression" dxfId="22" priority="22" stopIfTrue="1">
      <formula>OR($C57=0,$C57=2,$C57=3,$C57=4)</formula>
    </cfRule>
  </conditionalFormatting>
  <conditionalFormatting sqref="F56">
    <cfRule type="expression" dxfId="21" priority="17" stopIfTrue="1">
      <formula>$C56=1</formula>
    </cfRule>
    <cfRule type="expression" dxfId="20" priority="18" stopIfTrue="1">
      <formula>OR($C56=0,$C56=2,$C56=3,$C56=4)</formula>
    </cfRule>
  </conditionalFormatting>
  <conditionalFormatting sqref="F54:F55">
    <cfRule type="expression" dxfId="19" priority="15" stopIfTrue="1">
      <formula>$C54=1</formula>
    </cfRule>
    <cfRule type="expression" dxfId="18" priority="16" stopIfTrue="1">
      <formula>OR($C54=0,$C54=2,$C54=3,$C54=4)</formula>
    </cfRule>
  </conditionalFormatting>
  <conditionalFormatting sqref="F35">
    <cfRule type="expression" dxfId="17" priority="41" stopIfTrue="1">
      <formula>$C35=1</formula>
    </cfRule>
    <cfRule type="expression" dxfId="16" priority="42" stopIfTrue="1">
      <formula>OR($C35=0,$C35=2,$C35=3,$C35=4)</formula>
    </cfRule>
  </conditionalFormatting>
  <conditionalFormatting sqref="F36">
    <cfRule type="expression" dxfId="15" priority="45" stopIfTrue="1">
      <formula>$C36=1</formula>
    </cfRule>
    <cfRule type="expression" dxfId="14" priority="46" stopIfTrue="1">
      <formula>OR($C36=0,$C36=2,$C36=3,$C36=4)</formula>
    </cfRule>
  </conditionalFormatting>
  <conditionalFormatting sqref="F42">
    <cfRule type="expression" dxfId="13" priority="33" stopIfTrue="1">
      <formula>$C42=1</formula>
    </cfRule>
    <cfRule type="expression" dxfId="12" priority="34" stopIfTrue="1">
      <formula>OR($C42=0,$C42=2,$C42=3,$C42=4)</formula>
    </cfRule>
  </conditionalFormatting>
  <conditionalFormatting sqref="F49">
    <cfRule type="expression" dxfId="11" priority="25" stopIfTrue="1">
      <formula>$C49=1</formula>
    </cfRule>
    <cfRule type="expression" dxfId="10" priority="26" stopIfTrue="1">
      <formula>OR($C49=0,$C49=2,$C49=3,$C49=4)</formula>
    </cfRule>
  </conditionalFormatting>
  <conditionalFormatting sqref="F30">
    <cfRule type="expression" dxfId="9" priority="9" stopIfTrue="1">
      <formula>$C30=1</formula>
    </cfRule>
    <cfRule type="expression" dxfId="8" priority="10" stopIfTrue="1">
      <formula>OR($C30=0,$C30=2,$C30=3,$C30=4)</formula>
    </cfRule>
  </conditionalFormatting>
  <conditionalFormatting sqref="F37">
    <cfRule type="expression" dxfId="7" priority="7" stopIfTrue="1">
      <formula>$C37=1</formula>
    </cfRule>
    <cfRule type="expression" dxfId="6" priority="8" stopIfTrue="1">
      <formula>OR($C37=0,$C37=2,$C37=3,$C37=4)</formula>
    </cfRule>
  </conditionalFormatting>
  <conditionalFormatting sqref="F44">
    <cfRule type="expression" dxfId="5" priority="5" stopIfTrue="1">
      <formula>$C44=1</formula>
    </cfRule>
    <cfRule type="expression" dxfId="4" priority="6" stopIfTrue="1">
      <formula>OR($C44=0,$C44=2,$C44=3,$C44=4)</formula>
    </cfRule>
  </conditionalFormatting>
  <conditionalFormatting sqref="F51">
    <cfRule type="expression" dxfId="3" priority="3" stopIfTrue="1">
      <formula>$C51=1</formula>
    </cfRule>
    <cfRule type="expression" dxfId="2" priority="4" stopIfTrue="1">
      <formula>OR($C51=0,$C51=2,$C51=3,$C51=4)</formula>
    </cfRule>
  </conditionalFormatting>
  <conditionalFormatting sqref="F58">
    <cfRule type="expression" dxfId="1" priority="1" stopIfTrue="1">
      <formula>$C58=1</formula>
    </cfRule>
    <cfRule type="expression" dxfId="0" priority="2" stopIfTrue="1">
      <formula>OR($C58=0,$C58=2,$C58=3,$C58=4)</formula>
    </cfRule>
  </conditionalFormatting>
  <dataValidations disablePrompts="1" count="1">
    <dataValidation allowBlank="1" showInputMessage="1" showErrorMessage="1" prompt="A entrada de quantidades é feita na coluna AJ se acompanhamento por BM, ou na aba &quot;Memória de Cálculo/PLQ&quot; se acompanhamento por PLE." sqref="F47:F51 F33:F37 F19:F23 F26:F30 F40:F44 F54:F58"/>
  </dataValidations>
  <pageMargins left="0.25" right="0.25" top="0.75" bottom="0.75" header="0.3" footer="0.3"/>
  <pageSetup paperSize="8" scale="97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026" r:id="rId4">
          <objectPr defaultSize="0" autoPict="0" r:id="rId5">
            <anchor moveWithCells="1" sizeWithCells="1">
              <from>
                <xdr:col>3</xdr:col>
                <xdr:colOff>1162050</xdr:colOff>
                <xdr:row>0</xdr:row>
                <xdr:rowOff>142875</xdr:rowOff>
              </from>
              <to>
                <xdr:col>3</xdr:col>
                <xdr:colOff>1638300</xdr:colOff>
                <xdr:row>4</xdr:row>
                <xdr:rowOff>47625</xdr:rowOff>
              </to>
            </anchor>
          </objectPr>
        </oleObject>
      </mc:Choice>
      <mc:Fallback>
        <oleObject progId="Word.Picture.8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2022-12-01T13:59:41Z</cp:lastPrinted>
  <dcterms:created xsi:type="dcterms:W3CDTF">2022-11-07T11:40:13Z</dcterms:created>
  <dcterms:modified xsi:type="dcterms:W3CDTF">2022-12-01T14:01:20Z</dcterms:modified>
</cp:coreProperties>
</file>